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py project\excel project\"/>
    </mc:Choice>
  </mc:AlternateContent>
  <xr:revisionPtr revIDLastSave="0" documentId="13_ncr:1_{A6BF2701-3A51-4FF5-9159-7CDE6480DB41}" xr6:coauthVersionLast="47" xr6:coauthVersionMax="47" xr10:uidLastSave="{00000000-0000-0000-0000-000000000000}"/>
  <bookViews>
    <workbookView xWindow="-108" yWindow="-108" windowWidth="23256" windowHeight="12456" xr2:uid="{EA7DD676-994E-4331-8494-CAD8F758ECB0}"/>
  </bookViews>
  <sheets>
    <sheet name="Income_Statement" sheetId="2" r:id="rId1"/>
    <sheet name="Journal" sheetId="1" r:id="rId2"/>
  </sheets>
  <externalReferences>
    <externalReference r:id="rId3"/>
  </externalReferences>
  <definedNames>
    <definedName name="_xlchart.v1.0" hidden="1">Income_Statement!$C$5:$C$15</definedName>
    <definedName name="_xlchart.v1.1" hidden="1">Income_Statement!$D$5:$D$15</definedName>
    <definedName name="_xlchart.v1.2" hidden="1">Income_Statement!$E$5:$E$15</definedName>
    <definedName name="_xlchart.v1.3" hidden="1">Income_Statement!$F$5:$F$15</definedName>
    <definedName name="_xlchart.v1.4" hidden="1">Income_Statement!$G$5:$G$15</definedName>
    <definedName name="_xlchart.v1.5" hidden="1">Income_Statement!$H$5:$H$15</definedName>
    <definedName name="_xlchart.v1.6" hidden="1">Income_Statement!$I$5:$I$15</definedName>
    <definedName name="_xlchart.v1.7" hidden="1">Income_Statement!$J$5:$J$15</definedName>
    <definedName name="_xlchart.v1.8" hidden="1">Income_Statement!$K$5:$K$15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D16" i="2"/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 s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 s="1"/>
  <c r="V4" i="1"/>
  <c r="U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 s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 s="1"/>
  <c r="X4" i="1"/>
  <c r="W4" i="1"/>
  <c r="H18" i="1"/>
  <c r="G18" i="1"/>
  <c r="AD17" i="1"/>
  <c r="AC17" i="1"/>
  <c r="AB17" i="1"/>
  <c r="AA17" i="1"/>
  <c r="Z17" i="1"/>
  <c r="Y17" i="1"/>
  <c r="Y18" i="1" s="1"/>
  <c r="T17" i="1"/>
  <c r="S17" i="1"/>
  <c r="S18" i="1" s="1"/>
  <c r="R17" i="1"/>
  <c r="Q17" i="1"/>
  <c r="P17" i="1"/>
  <c r="O17" i="1"/>
  <c r="L17" i="1"/>
  <c r="K17" i="1"/>
  <c r="N17" i="1"/>
  <c r="M17" i="1"/>
  <c r="J17" i="1"/>
  <c r="I17" i="1"/>
  <c r="A17" i="1"/>
  <c r="AD16" i="1"/>
  <c r="AC16" i="1"/>
  <c r="AB16" i="1"/>
  <c r="AA16" i="1"/>
  <c r="Z16" i="1"/>
  <c r="Y16" i="1"/>
  <c r="T16" i="1"/>
  <c r="S16" i="1"/>
  <c r="R16" i="1"/>
  <c r="Q16" i="1"/>
  <c r="P16" i="1"/>
  <c r="O16" i="1"/>
  <c r="L16" i="1"/>
  <c r="K16" i="1"/>
  <c r="N16" i="1"/>
  <c r="M16" i="1"/>
  <c r="J16" i="1"/>
  <c r="I16" i="1"/>
  <c r="A16" i="1"/>
  <c r="AD15" i="1"/>
  <c r="AC15" i="1"/>
  <c r="AB15" i="1"/>
  <c r="AA15" i="1"/>
  <c r="Z15" i="1"/>
  <c r="Y15" i="1"/>
  <c r="T15" i="1"/>
  <c r="S15" i="1"/>
  <c r="R15" i="1"/>
  <c r="Q15" i="1"/>
  <c r="P15" i="1"/>
  <c r="O15" i="1"/>
  <c r="L15" i="1"/>
  <c r="K15" i="1"/>
  <c r="N15" i="1"/>
  <c r="M15" i="1"/>
  <c r="J15" i="1"/>
  <c r="I15" i="1"/>
  <c r="A15" i="1"/>
  <c r="AD14" i="1"/>
  <c r="AC14" i="1"/>
  <c r="AB14" i="1"/>
  <c r="AA14" i="1"/>
  <c r="Z14" i="1"/>
  <c r="Y14" i="1"/>
  <c r="T14" i="1"/>
  <c r="S14" i="1"/>
  <c r="R14" i="1"/>
  <c r="Q14" i="1"/>
  <c r="P14" i="1"/>
  <c r="O14" i="1"/>
  <c r="L14" i="1"/>
  <c r="K14" i="1"/>
  <c r="N14" i="1"/>
  <c r="M14" i="1"/>
  <c r="J14" i="1"/>
  <c r="I14" i="1"/>
  <c r="A14" i="1"/>
  <c r="AD13" i="1"/>
  <c r="AC13" i="1"/>
  <c r="AB13" i="1"/>
  <c r="AA13" i="1"/>
  <c r="Z13" i="1"/>
  <c r="Y13" i="1"/>
  <c r="T13" i="1"/>
  <c r="S13" i="1"/>
  <c r="R13" i="1"/>
  <c r="Q13" i="1"/>
  <c r="P13" i="1"/>
  <c r="O13" i="1"/>
  <c r="L13" i="1"/>
  <c r="K13" i="1"/>
  <c r="N13" i="1"/>
  <c r="M13" i="1"/>
  <c r="J13" i="1"/>
  <c r="I13" i="1"/>
  <c r="A13" i="1"/>
  <c r="AD12" i="1"/>
  <c r="AC12" i="1"/>
  <c r="AB12" i="1"/>
  <c r="AA12" i="1"/>
  <c r="Z12" i="1"/>
  <c r="Y12" i="1"/>
  <c r="T12" i="1"/>
  <c r="S12" i="1"/>
  <c r="R12" i="1"/>
  <c r="Q12" i="1"/>
  <c r="P12" i="1"/>
  <c r="O12" i="1"/>
  <c r="L12" i="1"/>
  <c r="K12" i="1"/>
  <c r="N12" i="1"/>
  <c r="M12" i="1"/>
  <c r="J12" i="1"/>
  <c r="I12" i="1"/>
  <c r="A12" i="1"/>
  <c r="AD11" i="1"/>
  <c r="AC11" i="1"/>
  <c r="AB11" i="1"/>
  <c r="AA11" i="1"/>
  <c r="Z11" i="1"/>
  <c r="Y11" i="1"/>
  <c r="T11" i="1"/>
  <c r="S11" i="1"/>
  <c r="R11" i="1"/>
  <c r="Q11" i="1"/>
  <c r="P11" i="1"/>
  <c r="O11" i="1"/>
  <c r="L11" i="1"/>
  <c r="K11" i="1"/>
  <c r="N11" i="1"/>
  <c r="M11" i="1"/>
  <c r="J11" i="1"/>
  <c r="I11" i="1"/>
  <c r="A11" i="1"/>
  <c r="AD10" i="1"/>
  <c r="AC10" i="1"/>
  <c r="AB10" i="1"/>
  <c r="AA10" i="1"/>
  <c r="Z10" i="1"/>
  <c r="Y10" i="1"/>
  <c r="T10" i="1"/>
  <c r="S10" i="1"/>
  <c r="R10" i="1"/>
  <c r="Q10" i="1"/>
  <c r="P10" i="1"/>
  <c r="O10" i="1"/>
  <c r="L10" i="1"/>
  <c r="K10" i="1"/>
  <c r="N10" i="1"/>
  <c r="M10" i="1"/>
  <c r="J10" i="1"/>
  <c r="I10" i="1"/>
  <c r="A10" i="1"/>
  <c r="AD9" i="1"/>
  <c r="AC9" i="1"/>
  <c r="AB9" i="1"/>
  <c r="AA9" i="1"/>
  <c r="Z9" i="1"/>
  <c r="Y9" i="1"/>
  <c r="T9" i="1"/>
  <c r="S9" i="1"/>
  <c r="R9" i="1"/>
  <c r="Q9" i="1"/>
  <c r="P9" i="1"/>
  <c r="O9" i="1"/>
  <c r="L9" i="1"/>
  <c r="K9" i="1"/>
  <c r="N9" i="1"/>
  <c r="M9" i="1"/>
  <c r="J9" i="1"/>
  <c r="I9" i="1"/>
  <c r="A9" i="1"/>
  <c r="AD8" i="1"/>
  <c r="AC8" i="1"/>
  <c r="AB8" i="1"/>
  <c r="AA8" i="1"/>
  <c r="Z8" i="1"/>
  <c r="Y8" i="1"/>
  <c r="T8" i="1"/>
  <c r="S8" i="1"/>
  <c r="R8" i="1"/>
  <c r="Q8" i="1"/>
  <c r="P8" i="1"/>
  <c r="O8" i="1"/>
  <c r="L8" i="1"/>
  <c r="K8" i="1"/>
  <c r="N8" i="1"/>
  <c r="M8" i="1"/>
  <c r="J8" i="1"/>
  <c r="I8" i="1"/>
  <c r="A8" i="1"/>
  <c r="AD7" i="1"/>
  <c r="AC7" i="1"/>
  <c r="AB7" i="1"/>
  <c r="AA7" i="1"/>
  <c r="Z7" i="1"/>
  <c r="Y7" i="1"/>
  <c r="T7" i="1"/>
  <c r="S7" i="1"/>
  <c r="R7" i="1"/>
  <c r="Q7" i="1"/>
  <c r="P7" i="1"/>
  <c r="O7" i="1"/>
  <c r="L7" i="1"/>
  <c r="K7" i="1"/>
  <c r="N7" i="1"/>
  <c r="M7" i="1"/>
  <c r="J7" i="1"/>
  <c r="I7" i="1"/>
  <c r="A7" i="1"/>
  <c r="AD6" i="1"/>
  <c r="AC6" i="1"/>
  <c r="AB6" i="1"/>
  <c r="AA6" i="1"/>
  <c r="Z6" i="1"/>
  <c r="Y6" i="1"/>
  <c r="T6" i="1"/>
  <c r="S6" i="1"/>
  <c r="R6" i="1"/>
  <c r="Q6" i="1"/>
  <c r="P6" i="1"/>
  <c r="O6" i="1"/>
  <c r="L6" i="1"/>
  <c r="K6" i="1"/>
  <c r="N6" i="1"/>
  <c r="M6" i="1"/>
  <c r="J6" i="1"/>
  <c r="I6" i="1"/>
  <c r="A6" i="1"/>
  <c r="AD5" i="1"/>
  <c r="AC5" i="1"/>
  <c r="AB5" i="1"/>
  <c r="AA5" i="1"/>
  <c r="Z5" i="1"/>
  <c r="Y5" i="1"/>
  <c r="T5" i="1"/>
  <c r="S5" i="1"/>
  <c r="R5" i="1"/>
  <c r="Q5" i="1"/>
  <c r="P5" i="1"/>
  <c r="O5" i="1"/>
  <c r="L5" i="1"/>
  <c r="K5" i="1"/>
  <c r="N5" i="1"/>
  <c r="M5" i="1"/>
  <c r="J5" i="1"/>
  <c r="I5" i="1"/>
  <c r="A5" i="1"/>
  <c r="AD4" i="1"/>
  <c r="AC4" i="1"/>
  <c r="AB4" i="1"/>
  <c r="AA4" i="1"/>
  <c r="Z4" i="1"/>
  <c r="Y4" i="1"/>
  <c r="T4" i="1"/>
  <c r="S4" i="1"/>
  <c r="R4" i="1"/>
  <c r="Q4" i="1"/>
  <c r="P4" i="1"/>
  <c r="O4" i="1"/>
  <c r="L4" i="1"/>
  <c r="K4" i="1"/>
  <c r="N4" i="1"/>
  <c r="M4" i="1"/>
  <c r="J4" i="1"/>
  <c r="I4" i="1"/>
  <c r="A4" i="1"/>
  <c r="U19" i="1" l="1"/>
  <c r="F11" i="2" s="1"/>
  <c r="H11" i="2" s="1"/>
  <c r="V19" i="1"/>
  <c r="G11" i="2" s="1"/>
  <c r="I11" i="2" s="1"/>
  <c r="K11" i="2" s="1"/>
  <c r="X19" i="1"/>
  <c r="G12" i="2" s="1"/>
  <c r="I12" i="2" s="1"/>
  <c r="W19" i="1"/>
  <c r="F12" i="2" s="1"/>
  <c r="H12" i="2" s="1"/>
  <c r="J12" i="2" s="1"/>
  <c r="G1" i="1"/>
  <c r="H19" i="1"/>
  <c r="J18" i="1"/>
  <c r="AD18" i="1"/>
  <c r="R18" i="1"/>
  <c r="M18" i="1"/>
  <c r="N18" i="1"/>
  <c r="T18" i="1"/>
  <c r="K18" i="1"/>
  <c r="L18" i="1"/>
  <c r="Z18" i="1"/>
  <c r="O18" i="1"/>
  <c r="AA18" i="1"/>
  <c r="P18" i="1"/>
  <c r="AB18" i="1"/>
  <c r="G19" i="1"/>
  <c r="I18" i="1"/>
  <c r="Q18" i="1"/>
  <c r="AC18" i="1"/>
  <c r="K12" i="2" l="1"/>
  <c r="J11" i="2"/>
  <c r="Q19" i="1"/>
  <c r="F9" i="2" s="1"/>
  <c r="H9" i="2" s="1"/>
  <c r="N19" i="1"/>
  <c r="G7" i="2" s="1"/>
  <c r="I7" i="2" s="1"/>
  <c r="AB19" i="1"/>
  <c r="G14" i="2" s="1"/>
  <c r="I14" i="2" s="1"/>
  <c r="T19" i="1"/>
  <c r="G10" i="2" s="1"/>
  <c r="I10" i="2" s="1"/>
  <c r="K10" i="2" s="1"/>
  <c r="J19" i="1"/>
  <c r="G5" i="2" s="1"/>
  <c r="AD19" i="1"/>
  <c r="G15" i="2" s="1"/>
  <c r="I15" i="2" s="1"/>
  <c r="K15" i="2" s="1"/>
  <c r="I19" i="1"/>
  <c r="F5" i="2" s="1"/>
  <c r="Y19" i="1"/>
  <c r="F13" i="2" s="1"/>
  <c r="H13" i="2" s="1"/>
  <c r="P19" i="1"/>
  <c r="G8" i="2" s="1"/>
  <c r="I8" i="2" s="1"/>
  <c r="K8" i="2" s="1"/>
  <c r="M19" i="1"/>
  <c r="F7" i="2" s="1"/>
  <c r="H7" i="2" s="1"/>
  <c r="J7" i="2" s="1"/>
  <c r="L19" i="1"/>
  <c r="G6" i="2" s="1"/>
  <c r="I6" i="2" s="1"/>
  <c r="Z19" i="1"/>
  <c r="G13" i="2" s="1"/>
  <c r="I13" i="2" s="1"/>
  <c r="K13" i="2" s="1"/>
  <c r="AA19" i="1"/>
  <c r="F14" i="2" s="1"/>
  <c r="H14" i="2" s="1"/>
  <c r="J14" i="2" s="1"/>
  <c r="K19" i="1"/>
  <c r="F6" i="2" s="1"/>
  <c r="H6" i="2" s="1"/>
  <c r="J6" i="2" s="1"/>
  <c r="O19" i="1"/>
  <c r="F8" i="2" s="1"/>
  <c r="H8" i="2" s="1"/>
  <c r="S19" i="1"/>
  <c r="F10" i="2" s="1"/>
  <c r="H10" i="2" s="1"/>
  <c r="AC19" i="1"/>
  <c r="F15" i="2" s="1"/>
  <c r="H15" i="2" s="1"/>
  <c r="R19" i="1"/>
  <c r="G9" i="2" s="1"/>
  <c r="I9" i="2" s="1"/>
  <c r="K9" i="2" s="1"/>
  <c r="I5" i="2" l="1"/>
  <c r="G16" i="2"/>
  <c r="K6" i="2"/>
  <c r="K7" i="2"/>
  <c r="J9" i="2"/>
  <c r="J10" i="2"/>
  <c r="J13" i="2"/>
  <c r="K14" i="2"/>
  <c r="J15" i="2"/>
  <c r="J8" i="2"/>
  <c r="H5" i="2"/>
  <c r="F16" i="2"/>
  <c r="H16" i="2" l="1"/>
  <c r="J5" i="2"/>
  <c r="J16" i="2" s="1"/>
  <c r="I16" i="2"/>
  <c r="K5" i="2"/>
  <c r="K1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tc={933DEE45-7D35-4D5A-852F-F46EEF1BC19A}</author>
  </authors>
  <commentList>
    <comment ref="A17" authorId="0" shapeId="0" xr:uid="{933DEE45-7D35-4D5A-852F-F46EEF1BC19A}">
      <text>
        <t>[Threaded comment]
Your version of Excel allows you to read this threaded comment; however, any edits to it will get removed if the file is opened in a newer version of Excel. Learn more: https://go.microsoft.com/fwlink/?linkid=870924
Comment:
    في حاله ان المدين (G17) لا يساوى الدائن (H17) يعطى false</t>
      </text>
    </comment>
  </commentList>
</comments>
</file>

<file path=xl/sharedStrings.xml><?xml version="1.0" encoding="utf-8"?>
<sst xmlns="http://schemas.openxmlformats.org/spreadsheetml/2006/main" count="122" uniqueCount="44">
  <si>
    <t>صحه القيد</t>
  </si>
  <si>
    <t>تاريخ</t>
  </si>
  <si>
    <t>رقم القيد</t>
  </si>
  <si>
    <t>شرح القيد / بيان</t>
  </si>
  <si>
    <t>القيد</t>
  </si>
  <si>
    <t>المبلغ</t>
  </si>
  <si>
    <t>الصندوق</t>
  </si>
  <si>
    <t>راس المال</t>
  </si>
  <si>
    <t>مشتريات</t>
  </si>
  <si>
    <t>إيرادات</t>
  </si>
  <si>
    <t>مسحوبات شخصيه</t>
  </si>
  <si>
    <t>مدين</t>
  </si>
  <si>
    <t>دائن</t>
  </si>
  <si>
    <t>الاجمالى</t>
  </si>
  <si>
    <t>البنك</t>
  </si>
  <si>
    <t>اضافه راس مال الي الصندوق</t>
  </si>
  <si>
    <t>اثاث</t>
  </si>
  <si>
    <t xml:space="preserve">شراء اثاث </t>
  </si>
  <si>
    <t>شراء قرطاسية و مطبوعات</t>
  </si>
  <si>
    <t>قرطاسية و مطبوعات</t>
  </si>
  <si>
    <t xml:space="preserve">شراء بضاعة </t>
  </si>
  <si>
    <t>شراء بضاعه على الحساب من التاجر اكرم</t>
  </si>
  <si>
    <t>التاجر اكرم</t>
  </si>
  <si>
    <t>بيع بضاعه نقدا</t>
  </si>
  <si>
    <t>بيع بضاعه على الحساب للتاجر محمود</t>
  </si>
  <si>
    <t xml:space="preserve">التاجر محمود </t>
  </si>
  <si>
    <t xml:space="preserve">سحب ملبغ للاستخدام الشخصي </t>
  </si>
  <si>
    <t>سداد التاجر محمود جزء من المديونيه</t>
  </si>
  <si>
    <t>دفع الايجار</t>
  </si>
  <si>
    <t xml:space="preserve">مصروفات </t>
  </si>
  <si>
    <t>سدد محمد نور سدد جزء من المديونيه للتاجر اكرم</t>
  </si>
  <si>
    <t>دفع اوجور العاملين</t>
  </si>
  <si>
    <t>الحركه اول الفتره</t>
  </si>
  <si>
    <t xml:space="preserve">الحركه خلال الفتره الترحيل الى دفتر الأستاذ </t>
  </si>
  <si>
    <t>مجمع الحركه</t>
  </si>
  <si>
    <t>الارصده في نهايه الفتره</t>
  </si>
  <si>
    <t>م</t>
  </si>
  <si>
    <t>توجيه البيان</t>
  </si>
  <si>
    <t>بيان</t>
  </si>
  <si>
    <t>د</t>
  </si>
  <si>
    <t>ميزانيه</t>
  </si>
  <si>
    <t>قائمه الدخل</t>
  </si>
  <si>
    <t xml:space="preserve">الاجمالى </t>
  </si>
  <si>
    <t>اسم الشركه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</si>
</sst>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color indexed="81"/>
      <name val="Tahoma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0" fontId="2" fillId="2" borderId="5" xfId="0" applyFont="1" applyFill="1" applyBorder="1"/>
    <xf numFmtId="0" fontId="2" fillId="3" borderId="5" xfId="0" applyFont="1" applyFill="1" applyBorder="1"/>
    <xf numFmtId="164" fontId="1" fillId="4" borderId="5" xfId="0" applyNumberFormat="1" applyFont="1" applyFill="1" applyBorder="1"/>
    <xf numFmtId="1" fontId="1" fillId="4" borderId="5" xfId="0" applyNumberFormat="1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6" borderId="5" xfId="0" applyFont="1" applyFill="1" applyBorder="1" applyAlignment="1">
      <alignment horizontal="center" vertical="center"/>
    </xf>
    <xf numFmtId="16" fontId="0" fillId="0" borderId="0" xfId="0" applyNumberFormat="1"/>
    <xf numFmtId="0" fontId="0" fillId="2" borderId="5" xfId="0" applyFill="1" applyBorder="1"/>
    <xf numFmtId="0" fontId="0" fillId="0" borderId="5" xfId="0" applyBorder="1"/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0" fillId="0" borderId="5" xfId="0" applyNumberFormat="1" applyBorder="1"/>
  </cellXfs>
  <cellStyles count="1"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effectLst/>
              </a:rPr>
              <a:t>Line graph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Income_Statement!$C$5:$C$15</c:f>
              <c:strCache>
                <c:ptCount val="11"/>
                <c:pt idx="0">
                  <c:v>الصندوق</c:v>
                </c:pt>
                <c:pt idx="1">
                  <c:v>البنك</c:v>
                </c:pt>
                <c:pt idx="2">
                  <c:v>راس المال</c:v>
                </c:pt>
                <c:pt idx="3">
                  <c:v>اثاث</c:v>
                </c:pt>
                <c:pt idx="4">
                  <c:v>قرطاسية و مطبوعات</c:v>
                </c:pt>
                <c:pt idx="5">
                  <c:v>مشتريات</c:v>
                </c:pt>
                <c:pt idx="6">
                  <c:v>مصروفات </c:v>
                </c:pt>
                <c:pt idx="7">
                  <c:v>التاجر محمود </c:v>
                </c:pt>
                <c:pt idx="8">
                  <c:v>التاجر اكرم</c:v>
                </c:pt>
                <c:pt idx="9">
                  <c:v>إيرادات</c:v>
                </c:pt>
                <c:pt idx="10">
                  <c:v>مسحوبات شخصيه</c:v>
                </c:pt>
              </c:strCache>
            </c:strRef>
          </c:cat>
          <c:val>
            <c:numRef>
              <c:f>Income_Statement!$J$5:$J$15</c:f>
              <c:numCache>
                <c:formatCode>General</c:formatCode>
                <c:ptCount val="11"/>
                <c:pt idx="0">
                  <c:v>6325000</c:v>
                </c:pt>
                <c:pt idx="1">
                  <c:v>4500000</c:v>
                </c:pt>
                <c:pt idx="2">
                  <c:v>0</c:v>
                </c:pt>
                <c:pt idx="3">
                  <c:v>400000</c:v>
                </c:pt>
                <c:pt idx="4">
                  <c:v>80000</c:v>
                </c:pt>
                <c:pt idx="5">
                  <c:v>2975000</c:v>
                </c:pt>
                <c:pt idx="6">
                  <c:v>425000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B6-4A8B-AE0C-8D476F2D0D36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Income_Statement!$C$5:$C$15</c:f>
              <c:strCache>
                <c:ptCount val="11"/>
                <c:pt idx="0">
                  <c:v>الصندوق</c:v>
                </c:pt>
                <c:pt idx="1">
                  <c:v>البنك</c:v>
                </c:pt>
                <c:pt idx="2">
                  <c:v>راس المال</c:v>
                </c:pt>
                <c:pt idx="3">
                  <c:v>اثاث</c:v>
                </c:pt>
                <c:pt idx="4">
                  <c:v>قرطاسية و مطبوعات</c:v>
                </c:pt>
                <c:pt idx="5">
                  <c:v>مشتريات</c:v>
                </c:pt>
                <c:pt idx="6">
                  <c:v>مصروفات </c:v>
                </c:pt>
                <c:pt idx="7">
                  <c:v>التاجر محمود </c:v>
                </c:pt>
                <c:pt idx="8">
                  <c:v>التاجر اكرم</c:v>
                </c:pt>
                <c:pt idx="9">
                  <c:v>إيرادات</c:v>
                </c:pt>
                <c:pt idx="10">
                  <c:v>مسحوبات شخصيه</c:v>
                </c:pt>
              </c:strCache>
            </c:strRef>
          </c:cat>
          <c:val>
            <c:numRef>
              <c:f>Income_Statement!$K$5:$K$15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12000000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1575000</c:v>
                </c:pt>
                <c:pt idx="9">
                  <c:v>1850000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B6-4A8B-AE0C-8D476F2D0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607712"/>
        <c:axId val="885610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Income_Statement!$C$5:$C$15</c15:sqref>
                        </c15:formulaRef>
                      </c:ext>
                    </c:extLst>
                    <c:strCache>
                      <c:ptCount val="11"/>
                      <c:pt idx="0">
                        <c:v>الصندوق</c:v>
                      </c:pt>
                      <c:pt idx="1">
                        <c:v>البنك</c:v>
                      </c:pt>
                      <c:pt idx="2">
                        <c:v>راس المال</c:v>
                      </c:pt>
                      <c:pt idx="3">
                        <c:v>اثاث</c:v>
                      </c:pt>
                      <c:pt idx="4">
                        <c:v>قرطاسية و مطبوعات</c:v>
                      </c:pt>
                      <c:pt idx="5">
                        <c:v>مشتريات</c:v>
                      </c:pt>
                      <c:pt idx="6">
                        <c:v>مصروفات </c:v>
                      </c:pt>
                      <c:pt idx="7">
                        <c:v>التاجر محمود </c:v>
                      </c:pt>
                      <c:pt idx="8">
                        <c:v>التاجر اكرم</c:v>
                      </c:pt>
                      <c:pt idx="9">
                        <c:v>إيرادات</c:v>
                      </c:pt>
                      <c:pt idx="10">
                        <c:v>مسحوبات شخصيه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Income_Statement!$D$5:$D$15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3000000</c:v>
                      </c:pt>
                      <c:pt idx="1">
                        <c:v>2000000</c:v>
                      </c:pt>
                      <c:pt idx="2">
                        <c:v>0</c:v>
                      </c:pt>
                      <c:pt idx="3">
                        <c:v>200000</c:v>
                      </c:pt>
                      <c:pt idx="4">
                        <c:v>30000</c:v>
                      </c:pt>
                      <c:pt idx="5">
                        <c:v>1300000</c:v>
                      </c:pt>
                      <c:pt idx="6">
                        <c:v>350000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120000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0B6-4A8B-AE0C-8D476F2D0D3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Income_Statement!$C$5:$C$15</c15:sqref>
                        </c15:formulaRef>
                      </c:ext>
                    </c:extLst>
                    <c:strCache>
                      <c:ptCount val="11"/>
                      <c:pt idx="0">
                        <c:v>الصندوق</c:v>
                      </c:pt>
                      <c:pt idx="1">
                        <c:v>البنك</c:v>
                      </c:pt>
                      <c:pt idx="2">
                        <c:v>راس المال</c:v>
                      </c:pt>
                      <c:pt idx="3">
                        <c:v>اثاث</c:v>
                      </c:pt>
                      <c:pt idx="4">
                        <c:v>قرطاسية و مطبوعات</c:v>
                      </c:pt>
                      <c:pt idx="5">
                        <c:v>مشتريات</c:v>
                      </c:pt>
                      <c:pt idx="6">
                        <c:v>مصروفات </c:v>
                      </c:pt>
                      <c:pt idx="7">
                        <c:v>التاجر محمود </c:v>
                      </c:pt>
                      <c:pt idx="8">
                        <c:v>التاجر اكرم</c:v>
                      </c:pt>
                      <c:pt idx="9">
                        <c:v>إيرادات</c:v>
                      </c:pt>
                      <c:pt idx="10">
                        <c:v>مسحوبات شخصيه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Income_Statement!$E$5:$E$15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7000000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500000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0B6-4A8B-AE0C-8D476F2D0D3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Income_Statement!$C$5:$C$15</c15:sqref>
                        </c15:formulaRef>
                      </c:ext>
                    </c:extLst>
                    <c:strCache>
                      <c:ptCount val="11"/>
                      <c:pt idx="0">
                        <c:v>الصندوق</c:v>
                      </c:pt>
                      <c:pt idx="1">
                        <c:v>البنك</c:v>
                      </c:pt>
                      <c:pt idx="2">
                        <c:v>راس المال</c:v>
                      </c:pt>
                      <c:pt idx="3">
                        <c:v>اثاث</c:v>
                      </c:pt>
                      <c:pt idx="4">
                        <c:v>قرطاسية و مطبوعات</c:v>
                      </c:pt>
                      <c:pt idx="5">
                        <c:v>مشتريات</c:v>
                      </c:pt>
                      <c:pt idx="6">
                        <c:v>مصروفات </c:v>
                      </c:pt>
                      <c:pt idx="7">
                        <c:v>التاجر محمود </c:v>
                      </c:pt>
                      <c:pt idx="8">
                        <c:v>التاجر اكرم</c:v>
                      </c:pt>
                      <c:pt idx="9">
                        <c:v>إيرادات</c:v>
                      </c:pt>
                      <c:pt idx="10">
                        <c:v>مسحوبات شخصيه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Income_Statement!$F$5:$F$15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3325000</c:v>
                      </c:pt>
                      <c:pt idx="1">
                        <c:v>2500000</c:v>
                      </c:pt>
                      <c:pt idx="2">
                        <c:v>0</c:v>
                      </c:pt>
                      <c:pt idx="3">
                        <c:v>200000</c:v>
                      </c:pt>
                      <c:pt idx="4">
                        <c:v>50000</c:v>
                      </c:pt>
                      <c:pt idx="5">
                        <c:v>1675000</c:v>
                      </c:pt>
                      <c:pt idx="6">
                        <c:v>75000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100000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0B6-4A8B-AE0C-8D476F2D0D36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Income_Statement!$C$5:$C$15</c15:sqref>
                        </c15:formulaRef>
                      </c:ext>
                    </c:extLst>
                    <c:strCache>
                      <c:ptCount val="11"/>
                      <c:pt idx="0">
                        <c:v>الصندوق</c:v>
                      </c:pt>
                      <c:pt idx="1">
                        <c:v>البنك</c:v>
                      </c:pt>
                      <c:pt idx="2">
                        <c:v>راس المال</c:v>
                      </c:pt>
                      <c:pt idx="3">
                        <c:v>اثاث</c:v>
                      </c:pt>
                      <c:pt idx="4">
                        <c:v>قرطاسية و مطبوعات</c:v>
                      </c:pt>
                      <c:pt idx="5">
                        <c:v>مشتريات</c:v>
                      </c:pt>
                      <c:pt idx="6">
                        <c:v>مصروفات </c:v>
                      </c:pt>
                      <c:pt idx="7">
                        <c:v>التاجر محمود </c:v>
                      </c:pt>
                      <c:pt idx="8">
                        <c:v>التاجر اكرم</c:v>
                      </c:pt>
                      <c:pt idx="9">
                        <c:v>إيرادات</c:v>
                      </c:pt>
                      <c:pt idx="10">
                        <c:v>مسحوبات شخصيه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Income_Statement!$G$5:$G$15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5000000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1575000</c:v>
                      </c:pt>
                      <c:pt idx="9">
                        <c:v>1350000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0B6-4A8B-AE0C-8D476F2D0D36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Income_Statement!$C$5:$C$15</c15:sqref>
                        </c15:formulaRef>
                      </c:ext>
                    </c:extLst>
                    <c:strCache>
                      <c:ptCount val="11"/>
                      <c:pt idx="0">
                        <c:v>الصندوق</c:v>
                      </c:pt>
                      <c:pt idx="1">
                        <c:v>البنك</c:v>
                      </c:pt>
                      <c:pt idx="2">
                        <c:v>راس المال</c:v>
                      </c:pt>
                      <c:pt idx="3">
                        <c:v>اثاث</c:v>
                      </c:pt>
                      <c:pt idx="4">
                        <c:v>قرطاسية و مطبوعات</c:v>
                      </c:pt>
                      <c:pt idx="5">
                        <c:v>مشتريات</c:v>
                      </c:pt>
                      <c:pt idx="6">
                        <c:v>مصروفات </c:v>
                      </c:pt>
                      <c:pt idx="7">
                        <c:v>التاجر محمود </c:v>
                      </c:pt>
                      <c:pt idx="8">
                        <c:v>التاجر اكرم</c:v>
                      </c:pt>
                      <c:pt idx="9">
                        <c:v>إيرادات</c:v>
                      </c:pt>
                      <c:pt idx="10">
                        <c:v>مسحوبات شخصيه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Income_Statement!$H$5:$H$15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6325000</c:v>
                      </c:pt>
                      <c:pt idx="1">
                        <c:v>4500000</c:v>
                      </c:pt>
                      <c:pt idx="2">
                        <c:v>0</c:v>
                      </c:pt>
                      <c:pt idx="3">
                        <c:v>400000</c:v>
                      </c:pt>
                      <c:pt idx="4">
                        <c:v>80000</c:v>
                      </c:pt>
                      <c:pt idx="5">
                        <c:v>2975000</c:v>
                      </c:pt>
                      <c:pt idx="6">
                        <c:v>425000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220000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0B6-4A8B-AE0C-8D476F2D0D36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Income_Statement!$C$5:$C$15</c15:sqref>
                        </c15:formulaRef>
                      </c:ext>
                    </c:extLst>
                    <c:strCache>
                      <c:ptCount val="11"/>
                      <c:pt idx="0">
                        <c:v>الصندوق</c:v>
                      </c:pt>
                      <c:pt idx="1">
                        <c:v>البنك</c:v>
                      </c:pt>
                      <c:pt idx="2">
                        <c:v>راس المال</c:v>
                      </c:pt>
                      <c:pt idx="3">
                        <c:v>اثاث</c:v>
                      </c:pt>
                      <c:pt idx="4">
                        <c:v>قرطاسية و مطبوعات</c:v>
                      </c:pt>
                      <c:pt idx="5">
                        <c:v>مشتريات</c:v>
                      </c:pt>
                      <c:pt idx="6">
                        <c:v>مصروفات </c:v>
                      </c:pt>
                      <c:pt idx="7">
                        <c:v>التاجر محمود </c:v>
                      </c:pt>
                      <c:pt idx="8">
                        <c:v>التاجر اكرم</c:v>
                      </c:pt>
                      <c:pt idx="9">
                        <c:v>إيرادات</c:v>
                      </c:pt>
                      <c:pt idx="10">
                        <c:v>مسحوبات شخصيه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Income_Statement!$I$5:$I$15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12000000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1575000</c:v>
                      </c:pt>
                      <c:pt idx="9">
                        <c:v>1850000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0B6-4A8B-AE0C-8D476F2D0D36}"/>
                  </c:ext>
                </c:extLst>
              </c15:ser>
            </c15:filteredBarSeries>
          </c:ext>
        </c:extLst>
      </c:barChart>
      <c:catAx>
        <c:axId val="8856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610592"/>
        <c:crosses val="autoZero"/>
        <c:auto val="1"/>
        <c:lblAlgn val="ctr"/>
        <c:lblOffset val="100"/>
        <c:noMultiLvlLbl val="0"/>
      </c:catAx>
      <c:valAx>
        <c:axId val="88561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6077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160020</xdr:colOff>
      <xdr:row>2</xdr:row>
      <xdr:rowOff>57150</xdr:rowOff>
    </xdr:from>
    <xdr:to>
      <xdr:col>20</xdr:col>
      <xdr:colOff>601980</xdr:colOff>
      <xdr:row>17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7EF92F-1DE7-62EE-BB16-040F107B3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</xdr:colOff>
          <xdr:row>18</xdr:row>
          <xdr:rowOff>167640</xdr:rowOff>
        </xdr:from>
        <xdr:to>
          <xdr:col>11</xdr:col>
          <xdr:colOff>7620</xdr:colOff>
          <xdr:row>20</xdr:row>
          <xdr:rowOff>7620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ptos Narrow"/>
                </a:rPr>
                <a:t>new month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y%20project\BS\BS.xlsm" TargetMode="External"/><Relationship Id="rId1" Type="http://schemas.openxmlformats.org/officeDocument/2006/relationships/externalLinkPath" Target="/py%20project/BS/B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_Statement"/>
      <sheetName val="Ledger"/>
      <sheetName val="Journal"/>
      <sheetName val="Journal_may"/>
      <sheetName val="Journal_apr"/>
      <sheetName val="Journal_mar"/>
      <sheetName val="Journal_feb"/>
      <sheetName val="analysis"/>
    </sheetNames>
    <definedNames>
      <definedName name="Macro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hmed salah" id="{E612B869-0297-4131-AAE3-1C59DA7FEF90}" userId="26e10097d7055f5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7" dT="2024-06-12T04:35:38.74" personId="{E612B869-0297-4131-AAE3-1C59DA7FEF90}" id="{933DEE45-7D35-4D5A-852F-F46EEF1BC19A}">
    <text>في حاله ان المدين (G17) لا يساوى الدائن (H17) يعطى false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2EED-C31B-4112-A140-7ADFB453CF13}">
  <sheetPr codeName="Sheet1"/>
  <dimension ref="A1:K16"/>
  <sheetViews>
    <sheetView rightToLeft="1" tabSelected="1" workbookViewId="0">
      <selection activeCell="G20" sqref="G20"/>
    </sheetView>
  </sheetViews>
  <sheetFormatPr defaultRowHeight="14.4" x14ac:dyDescent="0.3"/>
  <cols>
    <col min="3" max="3" width="24.33203125" bestFit="1" customWidth="1"/>
  </cols>
  <sheetData>
    <row r="1" spans="1:11" x14ac:dyDescent="0.3">
      <c r="C1" t="s">
        <v>43</v>
      </c>
    </row>
    <row r="2" spans="1:11" x14ac:dyDescent="0.3">
      <c r="C2" s="11">
        <v>45292</v>
      </c>
      <c r="D2" s="11"/>
    </row>
    <row r="3" spans="1:11" x14ac:dyDescent="0.3">
      <c r="A3" s="12"/>
      <c r="B3" s="12"/>
      <c r="C3" s="12"/>
      <c r="D3" s="14" t="s">
        <v>32</v>
      </c>
      <c r="E3" s="16"/>
      <c r="F3" s="14" t="s">
        <v>33</v>
      </c>
      <c r="G3" s="16"/>
      <c r="H3" s="14" t="s">
        <v>34</v>
      </c>
      <c r="I3" s="16"/>
      <c r="J3" s="14" t="s">
        <v>35</v>
      </c>
      <c r="K3" s="16"/>
    </row>
    <row r="4" spans="1:11" x14ac:dyDescent="0.3">
      <c r="A4" s="12" t="s">
        <v>36</v>
      </c>
      <c r="B4" s="12" t="s">
        <v>37</v>
      </c>
      <c r="C4" s="12" t="s">
        <v>38</v>
      </c>
      <c r="D4" s="12" t="s">
        <v>36</v>
      </c>
      <c r="E4" s="12" t="s">
        <v>39</v>
      </c>
      <c r="F4" s="12" t="s">
        <v>36</v>
      </c>
      <c r="G4" s="12" t="s">
        <v>39</v>
      </c>
      <c r="H4" s="12" t="s">
        <v>36</v>
      </c>
      <c r="I4" s="12" t="s">
        <v>39</v>
      </c>
      <c r="J4" s="12" t="s">
        <v>36</v>
      </c>
      <c r="K4" s="12" t="s">
        <v>39</v>
      </c>
    </row>
    <row r="5" spans="1:11" x14ac:dyDescent="0.3">
      <c r="A5" s="31">
        <v>1</v>
      </c>
      <c r="B5" s="13" t="s">
        <v>40</v>
      </c>
      <c r="C5" s="13" t="s">
        <v>6</v>
      </c>
      <c r="D5" s="13">
        <v>3000000</v>
      </c>
      <c r="E5" s="13">
        <v>0</v>
      </c>
      <c r="F5" s="13">
        <f>Journal!I19</f>
        <v>3325000</v>
      </c>
      <c r="G5" s="13">
        <f>Journal!J19</f>
        <v>0</v>
      </c>
      <c r="H5" s="13">
        <f t="shared" ref="H5:I12" si="0">D5+F5</f>
        <v>6325000</v>
      </c>
      <c r="I5" s="13">
        <f t="shared" si="0"/>
        <v>0</v>
      </c>
      <c r="J5" s="13">
        <f t="shared" ref="J5:J12" si="1">IF(H5&gt;I5,H5-I5,0)</f>
        <v>6325000</v>
      </c>
      <c r="K5" s="13">
        <f>IF(I5&gt;H5,I5-H5,0)</f>
        <v>0</v>
      </c>
    </row>
    <row r="6" spans="1:11" x14ac:dyDescent="0.3">
      <c r="A6" s="31">
        <v>2</v>
      </c>
      <c r="B6" s="13" t="s">
        <v>41</v>
      </c>
      <c r="C6" s="13" t="s">
        <v>14</v>
      </c>
      <c r="D6" s="13">
        <v>2000000</v>
      </c>
      <c r="E6" s="13">
        <v>0</v>
      </c>
      <c r="F6" s="13">
        <f>Journal!K19</f>
        <v>2500000</v>
      </c>
      <c r="G6" s="13">
        <f>Journal!L19</f>
        <v>0</v>
      </c>
      <c r="H6" s="13">
        <f t="shared" si="0"/>
        <v>4500000</v>
      </c>
      <c r="I6" s="13">
        <f t="shared" si="0"/>
        <v>0</v>
      </c>
      <c r="J6" s="13">
        <f t="shared" si="1"/>
        <v>4500000</v>
      </c>
      <c r="K6" s="13">
        <f t="shared" ref="K6:K12" si="2">IF(I6&gt;H6,I6-H6,0)</f>
        <v>0</v>
      </c>
    </row>
    <row r="7" spans="1:11" x14ac:dyDescent="0.3">
      <c r="A7" s="31">
        <v>3</v>
      </c>
      <c r="B7" s="13" t="s">
        <v>40</v>
      </c>
      <c r="C7" s="13" t="s">
        <v>7</v>
      </c>
      <c r="D7" s="13">
        <v>0</v>
      </c>
      <c r="E7" s="13">
        <v>7000000</v>
      </c>
      <c r="F7" s="13">
        <f>Journal!M19</f>
        <v>0</v>
      </c>
      <c r="G7" s="13">
        <f>Journal!N19</f>
        <v>5000000</v>
      </c>
      <c r="H7" s="13">
        <f t="shared" si="0"/>
        <v>0</v>
      </c>
      <c r="I7" s="13">
        <f t="shared" si="0"/>
        <v>12000000</v>
      </c>
      <c r="J7" s="13">
        <f t="shared" si="1"/>
        <v>0</v>
      </c>
      <c r="K7" s="13">
        <f t="shared" si="2"/>
        <v>12000000</v>
      </c>
    </row>
    <row r="8" spans="1:11" x14ac:dyDescent="0.3">
      <c r="A8" s="31">
        <v>4</v>
      </c>
      <c r="B8" s="13" t="s">
        <v>40</v>
      </c>
      <c r="C8" s="13" t="s">
        <v>16</v>
      </c>
      <c r="D8" s="13">
        <v>200000</v>
      </c>
      <c r="E8" s="13">
        <v>0</v>
      </c>
      <c r="F8" s="13">
        <f>Journal!O19</f>
        <v>200000</v>
      </c>
      <c r="G8" s="13">
        <f>Journal!P19</f>
        <v>0</v>
      </c>
      <c r="H8" s="13">
        <f t="shared" si="0"/>
        <v>400000</v>
      </c>
      <c r="I8" s="13">
        <f t="shared" si="0"/>
        <v>0</v>
      </c>
      <c r="J8" s="13">
        <f t="shared" si="1"/>
        <v>400000</v>
      </c>
      <c r="K8" s="13">
        <f t="shared" si="2"/>
        <v>0</v>
      </c>
    </row>
    <row r="9" spans="1:11" x14ac:dyDescent="0.3">
      <c r="A9" s="31">
        <v>5</v>
      </c>
      <c r="B9" s="13" t="s">
        <v>40</v>
      </c>
      <c r="C9" s="13" t="s">
        <v>19</v>
      </c>
      <c r="D9" s="13">
        <v>30000</v>
      </c>
      <c r="E9" s="13">
        <v>0</v>
      </c>
      <c r="F9" s="13">
        <f>Journal!Q19</f>
        <v>50000</v>
      </c>
      <c r="G9" s="13">
        <f>Journal!R19</f>
        <v>0</v>
      </c>
      <c r="H9" s="13">
        <f t="shared" si="0"/>
        <v>80000</v>
      </c>
      <c r="I9" s="13">
        <f t="shared" si="0"/>
        <v>0</v>
      </c>
      <c r="J9" s="13">
        <f t="shared" si="1"/>
        <v>80000</v>
      </c>
      <c r="K9" s="13">
        <f t="shared" si="2"/>
        <v>0</v>
      </c>
    </row>
    <row r="10" spans="1:11" x14ac:dyDescent="0.3">
      <c r="A10" s="31">
        <v>6</v>
      </c>
      <c r="B10" s="13" t="s">
        <v>40</v>
      </c>
      <c r="C10" s="13" t="s">
        <v>8</v>
      </c>
      <c r="D10" s="13">
        <v>1300000</v>
      </c>
      <c r="E10" s="13">
        <v>0</v>
      </c>
      <c r="F10" s="13">
        <f>Journal!S19</f>
        <v>1675000</v>
      </c>
      <c r="G10" s="13">
        <f>Journal!T19</f>
        <v>0</v>
      </c>
      <c r="H10" s="13">
        <f t="shared" si="0"/>
        <v>2975000</v>
      </c>
      <c r="I10" s="13">
        <f t="shared" si="0"/>
        <v>0</v>
      </c>
      <c r="J10" s="13">
        <f t="shared" si="1"/>
        <v>2975000</v>
      </c>
      <c r="K10" s="13">
        <f t="shared" si="2"/>
        <v>0</v>
      </c>
    </row>
    <row r="11" spans="1:11" x14ac:dyDescent="0.3">
      <c r="A11" s="31">
        <v>7</v>
      </c>
      <c r="B11" s="13" t="s">
        <v>40</v>
      </c>
      <c r="C11" s="13" t="s">
        <v>29</v>
      </c>
      <c r="D11" s="13">
        <v>350000</v>
      </c>
      <c r="E11" s="13">
        <v>0</v>
      </c>
      <c r="F11" s="13">
        <f>Journal!U19</f>
        <v>75000</v>
      </c>
      <c r="G11" s="13">
        <f>Journal!V19</f>
        <v>0</v>
      </c>
      <c r="H11" s="13">
        <f t="shared" si="0"/>
        <v>425000</v>
      </c>
      <c r="I11" s="13">
        <f t="shared" si="0"/>
        <v>0</v>
      </c>
      <c r="J11" s="13">
        <f t="shared" si="1"/>
        <v>425000</v>
      </c>
      <c r="K11" s="13">
        <f t="shared" si="2"/>
        <v>0</v>
      </c>
    </row>
    <row r="12" spans="1:11" x14ac:dyDescent="0.3">
      <c r="A12" s="31">
        <v>8</v>
      </c>
      <c r="B12" s="13" t="s">
        <v>41</v>
      </c>
      <c r="C12" s="13" t="s">
        <v>25</v>
      </c>
      <c r="D12" s="13">
        <v>0</v>
      </c>
      <c r="E12" s="13">
        <v>0</v>
      </c>
      <c r="F12" s="13">
        <f>Journal!W19</f>
        <v>0</v>
      </c>
      <c r="G12" s="13">
        <f>Journal!X19</f>
        <v>0</v>
      </c>
      <c r="H12" s="13">
        <f t="shared" si="0"/>
        <v>0</v>
      </c>
      <c r="I12" s="13">
        <f t="shared" si="0"/>
        <v>0</v>
      </c>
      <c r="J12" s="13">
        <f t="shared" si="1"/>
        <v>0</v>
      </c>
      <c r="K12" s="13">
        <f t="shared" si="2"/>
        <v>0</v>
      </c>
    </row>
    <row r="13" spans="1:11" x14ac:dyDescent="0.3">
      <c r="A13" s="31">
        <v>9</v>
      </c>
      <c r="B13" s="13" t="s">
        <v>41</v>
      </c>
      <c r="C13" s="13" t="s">
        <v>22</v>
      </c>
      <c r="D13" s="13">
        <v>0</v>
      </c>
      <c r="E13" s="13">
        <v>0</v>
      </c>
      <c r="F13" s="13">
        <f>Journal!Y19</f>
        <v>0</v>
      </c>
      <c r="G13" s="13">
        <f>Journal!Z19</f>
        <v>1575000</v>
      </c>
      <c r="H13" s="13">
        <f t="shared" ref="H13:H15" si="3">D13+F13</f>
        <v>0</v>
      </c>
      <c r="I13" s="13">
        <f t="shared" ref="I13:I15" si="4">E13+G13</f>
        <v>1575000</v>
      </c>
      <c r="J13" s="13">
        <f t="shared" ref="J13:J15" si="5">IF(H13&gt;I13,H13-I13,0)</f>
        <v>0</v>
      </c>
      <c r="K13" s="13">
        <f t="shared" ref="K13:K15" si="6">IF(I13&gt;H13,I13-H13,0)</f>
        <v>1575000</v>
      </c>
    </row>
    <row r="14" spans="1:11" x14ac:dyDescent="0.3">
      <c r="A14" s="31">
        <v>10</v>
      </c>
      <c r="B14" s="13" t="s">
        <v>41</v>
      </c>
      <c r="C14" s="13" t="s">
        <v>9</v>
      </c>
      <c r="D14" s="13">
        <v>0</v>
      </c>
      <c r="E14" s="13">
        <v>500000</v>
      </c>
      <c r="F14" s="13">
        <f>Journal!AA19</f>
        <v>0</v>
      </c>
      <c r="G14" s="13">
        <f>Journal!AB19</f>
        <v>1350000</v>
      </c>
      <c r="H14" s="13">
        <f t="shared" si="3"/>
        <v>0</v>
      </c>
      <c r="I14" s="13">
        <f t="shared" si="4"/>
        <v>1850000</v>
      </c>
      <c r="J14" s="13">
        <f t="shared" si="5"/>
        <v>0</v>
      </c>
      <c r="K14" s="13">
        <f t="shared" si="6"/>
        <v>1850000</v>
      </c>
    </row>
    <row r="15" spans="1:11" x14ac:dyDescent="0.3">
      <c r="A15" s="31">
        <v>11</v>
      </c>
      <c r="B15" s="13" t="s">
        <v>41</v>
      </c>
      <c r="C15" s="13" t="s">
        <v>10</v>
      </c>
      <c r="D15" s="13">
        <v>120000</v>
      </c>
      <c r="E15" s="13">
        <v>0</v>
      </c>
      <c r="F15" s="13">
        <f>Journal!AC19</f>
        <v>100000</v>
      </c>
      <c r="G15" s="13">
        <f>Journal!AD19</f>
        <v>0</v>
      </c>
      <c r="H15" s="13">
        <f t="shared" si="3"/>
        <v>220000</v>
      </c>
      <c r="I15" s="13">
        <f t="shared" si="4"/>
        <v>0</v>
      </c>
      <c r="J15" s="13">
        <f t="shared" si="5"/>
        <v>220000</v>
      </c>
      <c r="K15" s="13">
        <f t="shared" si="6"/>
        <v>0</v>
      </c>
    </row>
    <row r="16" spans="1:11" x14ac:dyDescent="0.3">
      <c r="A16" s="14" t="s">
        <v>42</v>
      </c>
      <c r="B16" s="15"/>
      <c r="C16" s="16"/>
      <c r="D16" s="13">
        <f>SUM(D5:D15)</f>
        <v>7000000</v>
      </c>
      <c r="E16" s="13">
        <f>SUM(E5:E15)</f>
        <v>7500000</v>
      </c>
      <c r="F16" s="13">
        <f t="shared" ref="F16:I16" si="7">SUM(F5:F15)</f>
        <v>7925000</v>
      </c>
      <c r="G16" s="13">
        <f t="shared" si="7"/>
        <v>7925000</v>
      </c>
      <c r="H16" s="13">
        <f t="shared" si="7"/>
        <v>14925000</v>
      </c>
      <c r="I16" s="13">
        <f t="shared" si="7"/>
        <v>15425000</v>
      </c>
      <c r="J16" s="13">
        <f>SUM(J5:J15)</f>
        <v>14925000</v>
      </c>
      <c r="K16" s="13">
        <f>SUM(K5:K15)</f>
        <v>15425000</v>
      </c>
    </row>
  </sheetData>
  <mergeCells count="5">
    <mergeCell ref="A16:C16"/>
    <mergeCell ref="D3:E3"/>
    <mergeCell ref="F3:G3"/>
    <mergeCell ref="H3:I3"/>
    <mergeCell ref="J3:K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1]!Macro2">
                <anchor moveWithCells="1" sizeWithCells="1">
                  <from>
                    <xdr:col>9</xdr:col>
                    <xdr:colOff>7620</xdr:colOff>
                    <xdr:row>18</xdr:row>
                    <xdr:rowOff>167640</xdr:rowOff>
                  </from>
                  <to>
                    <xdr:col>11</xdr:col>
                    <xdr:colOff>7620</xdr:colOff>
                    <xdr:row>20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9E5E-BF5D-46A5-B476-F6527E23C57D}">
  <sheetPr codeName="Sheet2"/>
  <dimension ref="A1:AD19"/>
  <sheetViews>
    <sheetView rightToLeft="1" zoomScale="70" zoomScaleNormal="70" workbookViewId="0">
      <selection activeCell="D17" sqref="D17"/>
    </sheetView>
  </sheetViews>
  <sheetFormatPr defaultRowHeight="14.4" x14ac:dyDescent="0.3"/>
  <cols>
    <col min="1" max="1" width="13.6640625" bestFit="1" customWidth="1"/>
    <col min="2" max="2" width="43.77734375" bestFit="1" customWidth="1"/>
    <col min="3" max="3" width="11.44140625" bestFit="1" customWidth="1"/>
    <col min="4" max="4" width="58.88671875" bestFit="1" customWidth="1"/>
    <col min="5" max="5" width="25.5546875" bestFit="1" customWidth="1"/>
    <col min="6" max="6" width="17.44140625" bestFit="1" customWidth="1"/>
    <col min="7" max="8" width="16.44140625" bestFit="1" customWidth="1"/>
    <col min="9" max="11" width="14.44140625" bestFit="1" customWidth="1"/>
    <col min="12" max="12" width="6.5546875" bestFit="1" customWidth="1"/>
    <col min="13" max="13" width="7.21875" bestFit="1" customWidth="1"/>
    <col min="14" max="14" width="14.44140625" bestFit="1" customWidth="1"/>
    <col min="15" max="15" width="12.6640625" bestFit="1" customWidth="1"/>
    <col min="16" max="16" width="6.5546875" bestFit="1" customWidth="1"/>
    <col min="17" max="17" width="10.77734375" bestFit="1" customWidth="1"/>
    <col min="18" max="18" width="6.5546875" bestFit="1" customWidth="1"/>
    <col min="19" max="19" width="14.44140625" bestFit="1" customWidth="1"/>
    <col min="20" max="20" width="6.5546875" bestFit="1" customWidth="1"/>
    <col min="21" max="21" width="10.77734375" bestFit="1" customWidth="1"/>
    <col min="22" max="22" width="6.5546875" bestFit="1" customWidth="1"/>
    <col min="23" max="24" width="12.6640625" bestFit="1" customWidth="1"/>
    <col min="25" max="25" width="7.21875" bestFit="1" customWidth="1"/>
    <col min="26" max="26" width="14.44140625" bestFit="1" customWidth="1"/>
    <col min="27" max="27" width="7.21875" bestFit="1" customWidth="1"/>
    <col min="28" max="28" width="14.44140625" bestFit="1" customWidth="1"/>
    <col min="29" max="29" width="12.6640625" bestFit="1" customWidth="1"/>
    <col min="30" max="30" width="6.5546875" bestFit="1" customWidth="1"/>
  </cols>
  <sheetData>
    <row r="1" spans="1:30" ht="23.4" x14ac:dyDescent="0.45">
      <c r="A1" s="1"/>
      <c r="B1" s="2"/>
      <c r="C1" s="3"/>
      <c r="D1" s="1"/>
      <c r="E1" s="1"/>
      <c r="F1" s="1"/>
      <c r="G1" s="24" t="b">
        <f>G18=H18</f>
        <v>0</v>
      </c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0" ht="23.4" x14ac:dyDescent="0.45">
      <c r="A2" s="25" t="s">
        <v>0</v>
      </c>
      <c r="B2" s="27" t="s">
        <v>1</v>
      </c>
      <c r="C2" s="29" t="s">
        <v>2</v>
      </c>
      <c r="D2" s="25" t="s">
        <v>3</v>
      </c>
      <c r="E2" s="22" t="s">
        <v>4</v>
      </c>
      <c r="F2" s="23"/>
      <c r="G2" s="17" t="s">
        <v>5</v>
      </c>
      <c r="H2" s="17"/>
      <c r="I2" s="17" t="s">
        <v>6</v>
      </c>
      <c r="J2" s="17"/>
      <c r="K2" s="17" t="s">
        <v>14</v>
      </c>
      <c r="L2" s="17"/>
      <c r="M2" s="17" t="s">
        <v>7</v>
      </c>
      <c r="N2" s="17"/>
      <c r="O2" s="17" t="s">
        <v>16</v>
      </c>
      <c r="P2" s="17"/>
      <c r="Q2" s="17" t="s">
        <v>19</v>
      </c>
      <c r="R2" s="17"/>
      <c r="S2" s="22" t="s">
        <v>8</v>
      </c>
      <c r="T2" s="23"/>
      <c r="U2" s="22" t="s">
        <v>29</v>
      </c>
      <c r="V2" s="23"/>
      <c r="W2" s="22" t="s">
        <v>25</v>
      </c>
      <c r="X2" s="23"/>
      <c r="Y2" s="17" t="s">
        <v>22</v>
      </c>
      <c r="Z2" s="17"/>
      <c r="AA2" s="17" t="s">
        <v>9</v>
      </c>
      <c r="AB2" s="17"/>
      <c r="AC2" s="17" t="s">
        <v>10</v>
      </c>
      <c r="AD2" s="17"/>
    </row>
    <row r="3" spans="1:30" ht="23.4" x14ac:dyDescent="0.45">
      <c r="A3" s="26"/>
      <c r="B3" s="28"/>
      <c r="C3" s="30"/>
      <c r="D3" s="26"/>
      <c r="E3" s="4" t="s">
        <v>11</v>
      </c>
      <c r="F3" s="4" t="s">
        <v>12</v>
      </c>
      <c r="G3" s="4" t="s">
        <v>11</v>
      </c>
      <c r="H3" s="4" t="s">
        <v>12</v>
      </c>
      <c r="I3" s="4" t="s">
        <v>11</v>
      </c>
      <c r="J3" s="4" t="s">
        <v>12</v>
      </c>
      <c r="K3" s="4" t="s">
        <v>11</v>
      </c>
      <c r="L3" s="4" t="s">
        <v>12</v>
      </c>
      <c r="M3" s="4" t="s">
        <v>11</v>
      </c>
      <c r="N3" s="4" t="s">
        <v>12</v>
      </c>
      <c r="O3" s="4" t="s">
        <v>11</v>
      </c>
      <c r="P3" s="4" t="s">
        <v>12</v>
      </c>
      <c r="Q3" s="4" t="s">
        <v>11</v>
      </c>
      <c r="R3" s="4" t="s">
        <v>12</v>
      </c>
      <c r="S3" s="4" t="s">
        <v>11</v>
      </c>
      <c r="T3" s="4" t="s">
        <v>12</v>
      </c>
      <c r="U3" s="4" t="s">
        <v>11</v>
      </c>
      <c r="V3" s="4" t="s">
        <v>12</v>
      </c>
      <c r="W3" s="4" t="s">
        <v>11</v>
      </c>
      <c r="X3" s="4" t="s">
        <v>12</v>
      </c>
      <c r="Y3" s="4" t="s">
        <v>11</v>
      </c>
      <c r="Z3" s="4" t="s">
        <v>12</v>
      </c>
      <c r="AA3" s="4" t="s">
        <v>11</v>
      </c>
      <c r="AB3" s="4" t="s">
        <v>12</v>
      </c>
      <c r="AC3" s="4" t="s">
        <v>11</v>
      </c>
      <c r="AD3" s="4" t="s">
        <v>12</v>
      </c>
    </row>
    <row r="4" spans="1:30" ht="23.4" x14ac:dyDescent="0.45">
      <c r="A4" s="5" t="str">
        <f t="shared" ref="A4:A17" si="0">IF(G4=H4,"TRUE","FALSE")</f>
        <v>TRUE</v>
      </c>
      <c r="B4" s="6">
        <v>45292</v>
      </c>
      <c r="C4" s="7">
        <v>1</v>
      </c>
      <c r="D4" s="8" t="s">
        <v>15</v>
      </c>
      <c r="E4" s="8" t="s">
        <v>6</v>
      </c>
      <c r="F4" s="8" t="s">
        <v>7</v>
      </c>
      <c r="G4" s="8">
        <v>2500000</v>
      </c>
      <c r="H4" s="8">
        <v>2500000</v>
      </c>
      <c r="I4" s="9">
        <f t="shared" ref="I4:I17" si="1">IF(I$2=$E4,$G4,0)</f>
        <v>2500000</v>
      </c>
      <c r="J4" s="9">
        <f>IF(I$2=$F4,$H4,0)</f>
        <v>0</v>
      </c>
      <c r="K4" s="9">
        <f t="shared" ref="K4:K17" si="2">IF(K$2=$E4,$G4,0)</f>
        <v>0</v>
      </c>
      <c r="L4" s="9">
        <f t="shared" ref="L4:L17" si="3">IF(K$2=$F4,$H4,0)</f>
        <v>0</v>
      </c>
      <c r="M4" s="9">
        <f t="shared" ref="M4:M17" si="4">IF(M$2=$E4,$G4,0)</f>
        <v>0</v>
      </c>
      <c r="N4" s="9">
        <f t="shared" ref="N4:N17" si="5">IF(M$2=$F4,$H4,0)</f>
        <v>2500000</v>
      </c>
      <c r="O4" s="9">
        <f t="shared" ref="O4:Y17" si="6">IF(O$2=$E4,$G4,0)</f>
        <v>0</v>
      </c>
      <c r="P4" s="9">
        <f t="shared" ref="P4:P17" si="7">IF(O$2=$F4,$H4,0)</f>
        <v>0</v>
      </c>
      <c r="Q4" s="9">
        <f t="shared" si="6"/>
        <v>0</v>
      </c>
      <c r="R4" s="9">
        <f t="shared" ref="R4:R17" si="8">IF(Q$2=$F4,$H4,0)</f>
        <v>0</v>
      </c>
      <c r="S4" s="9">
        <f t="shared" ref="S4:W17" si="9">IF(S$2=$E4,$G4,0)</f>
        <v>0</v>
      </c>
      <c r="T4" s="9">
        <f t="shared" ref="T4:X17" si="10">IF(S$2=$F4,$H4,0)</f>
        <v>0</v>
      </c>
      <c r="U4" s="9">
        <f t="shared" si="9"/>
        <v>0</v>
      </c>
      <c r="V4" s="9">
        <f t="shared" ref="V4:V17" si="11">IF(U$2=$F4,$H4,0)</f>
        <v>0</v>
      </c>
      <c r="W4" s="9">
        <f t="shared" si="9"/>
        <v>0</v>
      </c>
      <c r="X4" s="9">
        <f t="shared" si="10"/>
        <v>0</v>
      </c>
      <c r="Y4" s="9">
        <f t="shared" si="6"/>
        <v>0</v>
      </c>
      <c r="Z4" s="9">
        <f t="shared" ref="Z4:Z17" si="12">IF(Y$2=$F4,$H4,0)</f>
        <v>0</v>
      </c>
      <c r="AA4" s="9">
        <f t="shared" ref="AA4:AC17" si="13">IF(AA$2=$E4,$G4,0)</f>
        <v>0</v>
      </c>
      <c r="AB4" s="9">
        <f>IF(AA$2=$F4,$H4,0)</f>
        <v>0</v>
      </c>
      <c r="AC4" s="9">
        <f t="shared" si="13"/>
        <v>0</v>
      </c>
      <c r="AD4" s="9">
        <f>IF(AC$2=$F4,$H4,0)</f>
        <v>0</v>
      </c>
    </row>
    <row r="5" spans="1:30" ht="23.4" x14ac:dyDescent="0.45">
      <c r="A5" s="5" t="str">
        <f t="shared" si="0"/>
        <v>TRUE</v>
      </c>
      <c r="B5" s="6">
        <v>45292</v>
      </c>
      <c r="C5" s="7">
        <v>2</v>
      </c>
      <c r="D5" s="8" t="s">
        <v>15</v>
      </c>
      <c r="E5" s="8" t="s">
        <v>14</v>
      </c>
      <c r="F5" s="8" t="s">
        <v>7</v>
      </c>
      <c r="G5" s="8">
        <v>2500000</v>
      </c>
      <c r="H5" s="8">
        <v>2500000</v>
      </c>
      <c r="I5" s="9">
        <f t="shared" si="1"/>
        <v>0</v>
      </c>
      <c r="J5" s="9">
        <f t="shared" ref="J5:J17" si="14">IF(I$2=$F5,$H5,0)</f>
        <v>0</v>
      </c>
      <c r="K5" s="9">
        <f t="shared" si="2"/>
        <v>2500000</v>
      </c>
      <c r="L5" s="9">
        <f t="shared" si="3"/>
        <v>0</v>
      </c>
      <c r="M5" s="9">
        <f t="shared" si="4"/>
        <v>0</v>
      </c>
      <c r="N5" s="9">
        <f t="shared" si="5"/>
        <v>2500000</v>
      </c>
      <c r="O5" s="9">
        <f t="shared" si="6"/>
        <v>0</v>
      </c>
      <c r="P5" s="9">
        <f t="shared" si="7"/>
        <v>0</v>
      </c>
      <c r="Q5" s="9">
        <f t="shared" si="6"/>
        <v>0</v>
      </c>
      <c r="R5" s="9">
        <f t="shared" si="8"/>
        <v>0</v>
      </c>
      <c r="S5" s="9">
        <f t="shared" si="9"/>
        <v>0</v>
      </c>
      <c r="T5" s="9">
        <f t="shared" si="10"/>
        <v>0</v>
      </c>
      <c r="U5" s="9">
        <f t="shared" si="9"/>
        <v>0</v>
      </c>
      <c r="V5" s="9">
        <f t="shared" si="11"/>
        <v>0</v>
      </c>
      <c r="W5" s="9">
        <f t="shared" si="9"/>
        <v>0</v>
      </c>
      <c r="X5" s="9">
        <f t="shared" si="10"/>
        <v>0</v>
      </c>
      <c r="Y5" s="9">
        <f t="shared" si="6"/>
        <v>0</v>
      </c>
      <c r="Z5" s="9">
        <f t="shared" si="12"/>
        <v>0</v>
      </c>
      <c r="AA5" s="9">
        <f t="shared" si="13"/>
        <v>0</v>
      </c>
      <c r="AB5" s="9">
        <f t="shared" ref="AB5:AB17" si="15">IF(AA$2=$F5,$H5,0)</f>
        <v>0</v>
      </c>
      <c r="AC5" s="9">
        <f t="shared" si="13"/>
        <v>0</v>
      </c>
      <c r="AD5" s="9">
        <f t="shared" ref="AD5:AD17" si="16">IF(AC$2=$F5,$H5,0)</f>
        <v>0</v>
      </c>
    </row>
    <row r="6" spans="1:30" ht="23.4" x14ac:dyDescent="0.45">
      <c r="A6" s="5" t="str">
        <f t="shared" si="0"/>
        <v>TRUE</v>
      </c>
      <c r="B6" s="6">
        <v>45294</v>
      </c>
      <c r="C6" s="7">
        <v>3</v>
      </c>
      <c r="D6" s="8" t="s">
        <v>17</v>
      </c>
      <c r="E6" s="8" t="s">
        <v>16</v>
      </c>
      <c r="F6" s="8" t="s">
        <v>6</v>
      </c>
      <c r="G6" s="8">
        <v>200000</v>
      </c>
      <c r="H6" s="8">
        <v>200000</v>
      </c>
      <c r="I6" s="9">
        <f t="shared" si="1"/>
        <v>0</v>
      </c>
      <c r="J6" s="9">
        <f t="shared" si="14"/>
        <v>200000</v>
      </c>
      <c r="K6" s="9">
        <f t="shared" si="2"/>
        <v>0</v>
      </c>
      <c r="L6" s="9">
        <f t="shared" si="3"/>
        <v>0</v>
      </c>
      <c r="M6" s="9">
        <f t="shared" si="4"/>
        <v>0</v>
      </c>
      <c r="N6" s="9">
        <f t="shared" si="5"/>
        <v>0</v>
      </c>
      <c r="O6" s="9">
        <f t="shared" si="6"/>
        <v>200000</v>
      </c>
      <c r="P6" s="9">
        <f t="shared" si="7"/>
        <v>0</v>
      </c>
      <c r="Q6" s="9">
        <f t="shared" si="6"/>
        <v>0</v>
      </c>
      <c r="R6" s="9">
        <f t="shared" si="8"/>
        <v>0</v>
      </c>
      <c r="S6" s="9">
        <f t="shared" si="9"/>
        <v>0</v>
      </c>
      <c r="T6" s="9">
        <f t="shared" si="10"/>
        <v>0</v>
      </c>
      <c r="U6" s="9">
        <f t="shared" si="9"/>
        <v>0</v>
      </c>
      <c r="V6" s="9">
        <f t="shared" si="11"/>
        <v>0</v>
      </c>
      <c r="W6" s="9">
        <f t="shared" si="9"/>
        <v>0</v>
      </c>
      <c r="X6" s="9">
        <f t="shared" si="10"/>
        <v>0</v>
      </c>
      <c r="Y6" s="9">
        <f t="shared" si="6"/>
        <v>0</v>
      </c>
      <c r="Z6" s="9">
        <f t="shared" si="12"/>
        <v>0</v>
      </c>
      <c r="AA6" s="9">
        <f t="shared" si="13"/>
        <v>0</v>
      </c>
      <c r="AB6" s="9">
        <f t="shared" si="15"/>
        <v>0</v>
      </c>
      <c r="AC6" s="9">
        <f t="shared" si="13"/>
        <v>0</v>
      </c>
      <c r="AD6" s="9">
        <f t="shared" si="16"/>
        <v>0</v>
      </c>
    </row>
    <row r="7" spans="1:30" ht="23.4" x14ac:dyDescent="0.45">
      <c r="A7" s="5" t="str">
        <f t="shared" si="0"/>
        <v>TRUE</v>
      </c>
      <c r="B7" s="6">
        <v>45295</v>
      </c>
      <c r="C7" s="7">
        <v>4</v>
      </c>
      <c r="D7" s="8" t="s">
        <v>18</v>
      </c>
      <c r="E7" s="8" t="s">
        <v>19</v>
      </c>
      <c r="F7" s="8" t="s">
        <v>6</v>
      </c>
      <c r="G7" s="8">
        <v>50000</v>
      </c>
      <c r="H7" s="8">
        <v>50000</v>
      </c>
      <c r="I7" s="9">
        <f t="shared" si="1"/>
        <v>0</v>
      </c>
      <c r="J7" s="9">
        <f t="shared" si="14"/>
        <v>50000</v>
      </c>
      <c r="K7" s="9">
        <f t="shared" si="2"/>
        <v>0</v>
      </c>
      <c r="L7" s="9">
        <f t="shared" si="3"/>
        <v>0</v>
      </c>
      <c r="M7" s="9">
        <f t="shared" si="4"/>
        <v>0</v>
      </c>
      <c r="N7" s="9">
        <f t="shared" si="5"/>
        <v>0</v>
      </c>
      <c r="O7" s="9">
        <f t="shared" si="6"/>
        <v>0</v>
      </c>
      <c r="P7" s="9">
        <f t="shared" si="7"/>
        <v>0</v>
      </c>
      <c r="Q7" s="9">
        <f t="shared" si="6"/>
        <v>50000</v>
      </c>
      <c r="R7" s="9">
        <f t="shared" si="8"/>
        <v>0</v>
      </c>
      <c r="S7" s="9">
        <f t="shared" si="9"/>
        <v>0</v>
      </c>
      <c r="T7" s="9">
        <f t="shared" si="10"/>
        <v>0</v>
      </c>
      <c r="U7" s="9">
        <f t="shared" si="9"/>
        <v>0</v>
      </c>
      <c r="V7" s="9">
        <f t="shared" si="11"/>
        <v>0</v>
      </c>
      <c r="W7" s="9">
        <f t="shared" si="9"/>
        <v>0</v>
      </c>
      <c r="X7" s="9">
        <f t="shared" si="10"/>
        <v>0</v>
      </c>
      <c r="Y7" s="9">
        <f t="shared" si="6"/>
        <v>0</v>
      </c>
      <c r="Z7" s="9">
        <f t="shared" si="12"/>
        <v>0</v>
      </c>
      <c r="AA7" s="9">
        <f t="shared" si="13"/>
        <v>0</v>
      </c>
      <c r="AB7" s="9">
        <f t="shared" si="15"/>
        <v>0</v>
      </c>
      <c r="AC7" s="9">
        <f t="shared" si="13"/>
        <v>0</v>
      </c>
      <c r="AD7" s="9">
        <f t="shared" si="16"/>
        <v>0</v>
      </c>
    </row>
    <row r="8" spans="1:30" ht="23.4" x14ac:dyDescent="0.45">
      <c r="A8" s="5" t="str">
        <f t="shared" si="0"/>
        <v>TRUE</v>
      </c>
      <c r="B8" s="6">
        <v>45298</v>
      </c>
      <c r="C8" s="7">
        <v>5</v>
      </c>
      <c r="D8" s="8" t="s">
        <v>20</v>
      </c>
      <c r="E8" s="8" t="s">
        <v>8</v>
      </c>
      <c r="F8" s="8" t="s">
        <v>6</v>
      </c>
      <c r="G8" s="8">
        <v>700000</v>
      </c>
      <c r="H8" s="8">
        <v>700000</v>
      </c>
      <c r="I8" s="9">
        <f t="shared" si="1"/>
        <v>0</v>
      </c>
      <c r="J8" s="9">
        <f t="shared" si="14"/>
        <v>700000</v>
      </c>
      <c r="K8" s="9">
        <f t="shared" si="2"/>
        <v>0</v>
      </c>
      <c r="L8" s="9">
        <f t="shared" si="3"/>
        <v>0</v>
      </c>
      <c r="M8" s="9">
        <f t="shared" si="4"/>
        <v>0</v>
      </c>
      <c r="N8" s="9">
        <f t="shared" si="5"/>
        <v>0</v>
      </c>
      <c r="O8" s="9">
        <f t="shared" si="6"/>
        <v>0</v>
      </c>
      <c r="P8" s="9">
        <f t="shared" si="7"/>
        <v>0</v>
      </c>
      <c r="Q8" s="9">
        <f t="shared" si="6"/>
        <v>0</v>
      </c>
      <c r="R8" s="9">
        <f t="shared" si="8"/>
        <v>0</v>
      </c>
      <c r="S8" s="9">
        <f t="shared" si="9"/>
        <v>700000</v>
      </c>
      <c r="T8" s="9">
        <f t="shared" si="10"/>
        <v>0</v>
      </c>
      <c r="U8" s="9">
        <f t="shared" si="9"/>
        <v>0</v>
      </c>
      <c r="V8" s="9">
        <f t="shared" si="11"/>
        <v>0</v>
      </c>
      <c r="W8" s="9">
        <f t="shared" si="9"/>
        <v>0</v>
      </c>
      <c r="X8" s="9">
        <f t="shared" si="10"/>
        <v>0</v>
      </c>
      <c r="Y8" s="9">
        <f t="shared" si="6"/>
        <v>0</v>
      </c>
      <c r="Z8" s="9">
        <f t="shared" si="12"/>
        <v>0</v>
      </c>
      <c r="AA8" s="9">
        <f t="shared" si="13"/>
        <v>0</v>
      </c>
      <c r="AB8" s="9">
        <f t="shared" si="15"/>
        <v>0</v>
      </c>
      <c r="AC8" s="9">
        <f t="shared" si="13"/>
        <v>0</v>
      </c>
      <c r="AD8" s="9">
        <f t="shared" si="16"/>
        <v>0</v>
      </c>
    </row>
    <row r="9" spans="1:30" ht="23.4" x14ac:dyDescent="0.45">
      <c r="A9" s="5" t="str">
        <f t="shared" si="0"/>
        <v>TRUE</v>
      </c>
      <c r="B9" s="6">
        <v>45301</v>
      </c>
      <c r="C9" s="7">
        <v>6</v>
      </c>
      <c r="D9" s="8" t="s">
        <v>21</v>
      </c>
      <c r="E9" s="8" t="s">
        <v>8</v>
      </c>
      <c r="F9" s="8" t="s">
        <v>22</v>
      </c>
      <c r="G9" s="8">
        <v>975000</v>
      </c>
      <c r="H9" s="8">
        <v>975000</v>
      </c>
      <c r="I9" s="9">
        <f t="shared" si="1"/>
        <v>0</v>
      </c>
      <c r="J9" s="9">
        <f t="shared" si="14"/>
        <v>0</v>
      </c>
      <c r="K9" s="9">
        <f t="shared" si="2"/>
        <v>0</v>
      </c>
      <c r="L9" s="9">
        <f t="shared" si="3"/>
        <v>0</v>
      </c>
      <c r="M9" s="9">
        <f t="shared" si="4"/>
        <v>0</v>
      </c>
      <c r="N9" s="9">
        <f t="shared" si="5"/>
        <v>0</v>
      </c>
      <c r="O9" s="9">
        <f t="shared" si="6"/>
        <v>0</v>
      </c>
      <c r="P9" s="9">
        <f t="shared" si="7"/>
        <v>0</v>
      </c>
      <c r="Q9" s="9">
        <f t="shared" si="6"/>
        <v>0</v>
      </c>
      <c r="R9" s="9">
        <f t="shared" si="8"/>
        <v>0</v>
      </c>
      <c r="S9" s="9">
        <f t="shared" si="9"/>
        <v>975000</v>
      </c>
      <c r="T9" s="9">
        <f t="shared" si="10"/>
        <v>0</v>
      </c>
      <c r="U9" s="9">
        <f t="shared" si="9"/>
        <v>0</v>
      </c>
      <c r="V9" s="9">
        <f t="shared" si="11"/>
        <v>0</v>
      </c>
      <c r="W9" s="9">
        <f t="shared" si="9"/>
        <v>0</v>
      </c>
      <c r="X9" s="9">
        <f t="shared" si="10"/>
        <v>0</v>
      </c>
      <c r="Y9" s="9">
        <f t="shared" si="6"/>
        <v>0</v>
      </c>
      <c r="Z9" s="9">
        <f t="shared" si="12"/>
        <v>975000</v>
      </c>
      <c r="AA9" s="9">
        <f t="shared" si="13"/>
        <v>0</v>
      </c>
      <c r="AB9" s="9">
        <f t="shared" si="15"/>
        <v>0</v>
      </c>
      <c r="AC9" s="9">
        <f t="shared" si="13"/>
        <v>0</v>
      </c>
      <c r="AD9" s="9">
        <f t="shared" si="16"/>
        <v>0</v>
      </c>
    </row>
    <row r="10" spans="1:30" ht="23.4" x14ac:dyDescent="0.45">
      <c r="A10" s="5" t="str">
        <f t="shared" si="0"/>
        <v>TRUE</v>
      </c>
      <c r="B10" s="6">
        <v>45302</v>
      </c>
      <c r="C10" s="7">
        <v>7</v>
      </c>
      <c r="D10" s="8" t="s">
        <v>23</v>
      </c>
      <c r="E10" s="8" t="s">
        <v>6</v>
      </c>
      <c r="F10" s="8" t="s">
        <v>9</v>
      </c>
      <c r="G10" s="8">
        <v>850000</v>
      </c>
      <c r="H10" s="8">
        <v>850000</v>
      </c>
      <c r="I10" s="9">
        <f t="shared" si="1"/>
        <v>850000</v>
      </c>
      <c r="J10" s="9">
        <f t="shared" si="14"/>
        <v>0</v>
      </c>
      <c r="K10" s="9">
        <f t="shared" si="2"/>
        <v>0</v>
      </c>
      <c r="L10" s="9">
        <f t="shared" si="3"/>
        <v>0</v>
      </c>
      <c r="M10" s="9">
        <f t="shared" si="4"/>
        <v>0</v>
      </c>
      <c r="N10" s="9">
        <f t="shared" si="5"/>
        <v>0</v>
      </c>
      <c r="O10" s="9">
        <f t="shared" si="6"/>
        <v>0</v>
      </c>
      <c r="P10" s="9">
        <f t="shared" si="7"/>
        <v>0</v>
      </c>
      <c r="Q10" s="9">
        <f t="shared" si="6"/>
        <v>0</v>
      </c>
      <c r="R10" s="9">
        <f t="shared" si="8"/>
        <v>0</v>
      </c>
      <c r="S10" s="9">
        <f t="shared" si="9"/>
        <v>0</v>
      </c>
      <c r="T10" s="9">
        <f t="shared" si="10"/>
        <v>0</v>
      </c>
      <c r="U10" s="9">
        <f t="shared" si="9"/>
        <v>0</v>
      </c>
      <c r="V10" s="9">
        <f t="shared" si="11"/>
        <v>0</v>
      </c>
      <c r="W10" s="9">
        <f t="shared" si="9"/>
        <v>0</v>
      </c>
      <c r="X10" s="9">
        <f t="shared" si="10"/>
        <v>0</v>
      </c>
      <c r="Y10" s="9">
        <f t="shared" si="6"/>
        <v>0</v>
      </c>
      <c r="Z10" s="9">
        <f t="shared" si="12"/>
        <v>0</v>
      </c>
      <c r="AA10" s="9">
        <f t="shared" si="13"/>
        <v>0</v>
      </c>
      <c r="AB10" s="9">
        <f t="shared" si="15"/>
        <v>850000</v>
      </c>
      <c r="AC10" s="9">
        <f t="shared" si="13"/>
        <v>0</v>
      </c>
      <c r="AD10" s="9">
        <f t="shared" si="16"/>
        <v>0</v>
      </c>
    </row>
    <row r="11" spans="1:30" ht="23.4" x14ac:dyDescent="0.45">
      <c r="A11" s="5" t="str">
        <f t="shared" si="0"/>
        <v>TRUE</v>
      </c>
      <c r="B11" s="6">
        <v>45304</v>
      </c>
      <c r="C11" s="7">
        <v>8</v>
      </c>
      <c r="D11" s="8" t="s">
        <v>24</v>
      </c>
      <c r="E11" s="8" t="s">
        <v>25</v>
      </c>
      <c r="F11" s="8" t="s">
        <v>9</v>
      </c>
      <c r="G11" s="8">
        <v>500000</v>
      </c>
      <c r="H11" s="8">
        <v>500000</v>
      </c>
      <c r="I11" s="9">
        <f t="shared" si="1"/>
        <v>0</v>
      </c>
      <c r="J11" s="9">
        <f t="shared" si="14"/>
        <v>0</v>
      </c>
      <c r="K11" s="9">
        <f t="shared" si="2"/>
        <v>0</v>
      </c>
      <c r="L11" s="9">
        <f t="shared" si="3"/>
        <v>0</v>
      </c>
      <c r="M11" s="9">
        <f t="shared" si="4"/>
        <v>0</v>
      </c>
      <c r="N11" s="9">
        <f t="shared" si="5"/>
        <v>0</v>
      </c>
      <c r="O11" s="9">
        <f t="shared" si="6"/>
        <v>0</v>
      </c>
      <c r="P11" s="9">
        <f t="shared" si="7"/>
        <v>0</v>
      </c>
      <c r="Q11" s="9">
        <f t="shared" si="6"/>
        <v>0</v>
      </c>
      <c r="R11" s="9">
        <f t="shared" si="8"/>
        <v>0</v>
      </c>
      <c r="S11" s="9">
        <f t="shared" si="9"/>
        <v>0</v>
      </c>
      <c r="T11" s="9">
        <f t="shared" si="10"/>
        <v>0</v>
      </c>
      <c r="U11" s="9">
        <f t="shared" si="9"/>
        <v>0</v>
      </c>
      <c r="V11" s="9">
        <f t="shared" si="11"/>
        <v>0</v>
      </c>
      <c r="W11" s="9">
        <f t="shared" si="9"/>
        <v>500000</v>
      </c>
      <c r="X11" s="9">
        <f t="shared" si="10"/>
        <v>0</v>
      </c>
      <c r="Y11" s="9">
        <f t="shared" si="6"/>
        <v>0</v>
      </c>
      <c r="Z11" s="9">
        <f t="shared" si="12"/>
        <v>0</v>
      </c>
      <c r="AA11" s="9">
        <f t="shared" si="13"/>
        <v>0</v>
      </c>
      <c r="AB11" s="9">
        <f t="shared" si="15"/>
        <v>500000</v>
      </c>
      <c r="AC11" s="9">
        <f t="shared" si="13"/>
        <v>0</v>
      </c>
      <c r="AD11" s="9">
        <f t="shared" si="16"/>
        <v>0</v>
      </c>
    </row>
    <row r="12" spans="1:30" ht="23.4" x14ac:dyDescent="0.45">
      <c r="A12" s="5" t="str">
        <f t="shared" si="0"/>
        <v>TRUE</v>
      </c>
      <c r="B12" s="6">
        <v>45306</v>
      </c>
      <c r="C12" s="7">
        <v>9</v>
      </c>
      <c r="D12" s="8" t="s">
        <v>26</v>
      </c>
      <c r="E12" s="8" t="s">
        <v>10</v>
      </c>
      <c r="F12" s="8" t="s">
        <v>6</v>
      </c>
      <c r="G12" s="8">
        <v>100000</v>
      </c>
      <c r="H12" s="8">
        <v>100000</v>
      </c>
      <c r="I12" s="9">
        <f t="shared" si="1"/>
        <v>0</v>
      </c>
      <c r="J12" s="9">
        <f t="shared" si="14"/>
        <v>100000</v>
      </c>
      <c r="K12" s="9">
        <f t="shared" si="2"/>
        <v>0</v>
      </c>
      <c r="L12" s="9">
        <f t="shared" si="3"/>
        <v>0</v>
      </c>
      <c r="M12" s="9">
        <f t="shared" si="4"/>
        <v>0</v>
      </c>
      <c r="N12" s="9">
        <f t="shared" si="5"/>
        <v>0</v>
      </c>
      <c r="O12" s="9">
        <f t="shared" si="6"/>
        <v>0</v>
      </c>
      <c r="P12" s="9">
        <f t="shared" si="7"/>
        <v>0</v>
      </c>
      <c r="Q12" s="9">
        <f t="shared" si="6"/>
        <v>0</v>
      </c>
      <c r="R12" s="9">
        <f t="shared" si="8"/>
        <v>0</v>
      </c>
      <c r="S12" s="9">
        <f t="shared" si="9"/>
        <v>0</v>
      </c>
      <c r="T12" s="9">
        <f t="shared" si="10"/>
        <v>0</v>
      </c>
      <c r="U12" s="9">
        <f t="shared" si="9"/>
        <v>0</v>
      </c>
      <c r="V12" s="9">
        <f t="shared" si="11"/>
        <v>0</v>
      </c>
      <c r="W12" s="9">
        <f t="shared" si="9"/>
        <v>0</v>
      </c>
      <c r="X12" s="9">
        <f t="shared" si="10"/>
        <v>0</v>
      </c>
      <c r="Y12" s="9">
        <f t="shared" si="6"/>
        <v>0</v>
      </c>
      <c r="Z12" s="9">
        <f t="shared" si="12"/>
        <v>0</v>
      </c>
      <c r="AA12" s="9">
        <f t="shared" si="13"/>
        <v>0</v>
      </c>
      <c r="AB12" s="9">
        <f t="shared" si="15"/>
        <v>0</v>
      </c>
      <c r="AC12" s="9">
        <f t="shared" si="13"/>
        <v>100000</v>
      </c>
      <c r="AD12" s="9">
        <f t="shared" si="16"/>
        <v>0</v>
      </c>
    </row>
    <row r="13" spans="1:30" ht="23.4" x14ac:dyDescent="0.45">
      <c r="A13" s="5" t="str">
        <f t="shared" si="0"/>
        <v>TRUE</v>
      </c>
      <c r="B13" s="6">
        <v>45308</v>
      </c>
      <c r="C13" s="7">
        <v>10</v>
      </c>
      <c r="D13" s="8" t="s">
        <v>27</v>
      </c>
      <c r="E13" s="8" t="s">
        <v>6</v>
      </c>
      <c r="F13" s="8" t="s">
        <v>25</v>
      </c>
      <c r="G13" s="8">
        <v>500000</v>
      </c>
      <c r="H13" s="8">
        <v>500000</v>
      </c>
      <c r="I13" s="9">
        <f t="shared" si="1"/>
        <v>500000</v>
      </c>
      <c r="J13" s="9">
        <f t="shared" si="14"/>
        <v>0</v>
      </c>
      <c r="K13" s="9">
        <f t="shared" si="2"/>
        <v>0</v>
      </c>
      <c r="L13" s="9">
        <f t="shared" si="3"/>
        <v>0</v>
      </c>
      <c r="M13" s="9">
        <f t="shared" si="4"/>
        <v>0</v>
      </c>
      <c r="N13" s="9">
        <f t="shared" si="5"/>
        <v>0</v>
      </c>
      <c r="O13" s="9">
        <f t="shared" si="6"/>
        <v>0</v>
      </c>
      <c r="P13" s="9">
        <f t="shared" si="7"/>
        <v>0</v>
      </c>
      <c r="Q13" s="9">
        <f t="shared" si="6"/>
        <v>0</v>
      </c>
      <c r="R13" s="9">
        <f t="shared" si="8"/>
        <v>0</v>
      </c>
      <c r="S13" s="9">
        <f t="shared" si="9"/>
        <v>0</v>
      </c>
      <c r="T13" s="9">
        <f t="shared" si="10"/>
        <v>0</v>
      </c>
      <c r="U13" s="9">
        <f t="shared" si="9"/>
        <v>0</v>
      </c>
      <c r="V13" s="9">
        <f t="shared" si="11"/>
        <v>0</v>
      </c>
      <c r="W13" s="9">
        <f t="shared" si="9"/>
        <v>0</v>
      </c>
      <c r="X13" s="9">
        <f t="shared" si="10"/>
        <v>500000</v>
      </c>
      <c r="Y13" s="9">
        <f t="shared" si="6"/>
        <v>0</v>
      </c>
      <c r="Z13" s="9">
        <f t="shared" si="12"/>
        <v>0</v>
      </c>
      <c r="AA13" s="9">
        <f t="shared" si="13"/>
        <v>0</v>
      </c>
      <c r="AB13" s="9">
        <f t="shared" si="15"/>
        <v>0</v>
      </c>
      <c r="AC13" s="9">
        <f t="shared" si="13"/>
        <v>0</v>
      </c>
      <c r="AD13" s="9">
        <f t="shared" si="16"/>
        <v>0</v>
      </c>
    </row>
    <row r="14" spans="1:30" ht="23.4" x14ac:dyDescent="0.45">
      <c r="A14" s="5" t="str">
        <f t="shared" si="0"/>
        <v>TRUE</v>
      </c>
      <c r="B14" s="6">
        <v>45311</v>
      </c>
      <c r="C14" s="7">
        <v>11</v>
      </c>
      <c r="D14" s="8" t="s">
        <v>28</v>
      </c>
      <c r="E14" s="8" t="s">
        <v>29</v>
      </c>
      <c r="F14" s="8" t="s">
        <v>6</v>
      </c>
      <c r="G14" s="8">
        <v>75000</v>
      </c>
      <c r="H14" s="8">
        <v>75000</v>
      </c>
      <c r="I14" s="9">
        <f t="shared" si="1"/>
        <v>0</v>
      </c>
      <c r="J14" s="9">
        <f t="shared" si="14"/>
        <v>75000</v>
      </c>
      <c r="K14" s="9">
        <f t="shared" si="2"/>
        <v>0</v>
      </c>
      <c r="L14" s="9">
        <f t="shared" si="3"/>
        <v>0</v>
      </c>
      <c r="M14" s="9">
        <f t="shared" si="4"/>
        <v>0</v>
      </c>
      <c r="N14" s="9">
        <f t="shared" si="5"/>
        <v>0</v>
      </c>
      <c r="O14" s="9">
        <f t="shared" si="6"/>
        <v>0</v>
      </c>
      <c r="P14" s="9">
        <f t="shared" si="7"/>
        <v>0</v>
      </c>
      <c r="Q14" s="9">
        <f t="shared" si="6"/>
        <v>0</v>
      </c>
      <c r="R14" s="9">
        <f t="shared" si="8"/>
        <v>0</v>
      </c>
      <c r="S14" s="9">
        <f t="shared" si="9"/>
        <v>0</v>
      </c>
      <c r="T14" s="9">
        <f t="shared" si="10"/>
        <v>0</v>
      </c>
      <c r="U14" s="9">
        <f t="shared" si="9"/>
        <v>75000</v>
      </c>
      <c r="V14" s="9">
        <f t="shared" si="11"/>
        <v>0</v>
      </c>
      <c r="W14" s="9">
        <f t="shared" si="9"/>
        <v>0</v>
      </c>
      <c r="X14" s="9">
        <f t="shared" si="10"/>
        <v>0</v>
      </c>
      <c r="Y14" s="9">
        <f t="shared" si="6"/>
        <v>0</v>
      </c>
      <c r="Z14" s="9">
        <f t="shared" si="12"/>
        <v>0</v>
      </c>
      <c r="AA14" s="9">
        <f t="shared" si="13"/>
        <v>0</v>
      </c>
      <c r="AB14" s="9">
        <f t="shared" si="15"/>
        <v>0</v>
      </c>
      <c r="AC14" s="9">
        <f t="shared" si="13"/>
        <v>0</v>
      </c>
      <c r="AD14" s="9">
        <f t="shared" si="16"/>
        <v>0</v>
      </c>
    </row>
    <row r="15" spans="1:30" ht="23.4" x14ac:dyDescent="0.45">
      <c r="A15" s="5" t="str">
        <f t="shared" si="0"/>
        <v>TRUE</v>
      </c>
      <c r="B15" s="6">
        <v>45313</v>
      </c>
      <c r="C15" s="7">
        <v>12</v>
      </c>
      <c r="D15" s="8" t="s">
        <v>30</v>
      </c>
      <c r="E15" s="8" t="s">
        <v>6</v>
      </c>
      <c r="F15" s="8" t="s">
        <v>22</v>
      </c>
      <c r="G15" s="8">
        <v>600000</v>
      </c>
      <c r="H15" s="8">
        <v>600000</v>
      </c>
      <c r="I15" s="9">
        <f t="shared" si="1"/>
        <v>600000</v>
      </c>
      <c r="J15" s="9">
        <f t="shared" si="14"/>
        <v>0</v>
      </c>
      <c r="K15" s="9">
        <f t="shared" si="2"/>
        <v>0</v>
      </c>
      <c r="L15" s="9">
        <f t="shared" si="3"/>
        <v>0</v>
      </c>
      <c r="M15" s="9">
        <f t="shared" si="4"/>
        <v>0</v>
      </c>
      <c r="N15" s="9">
        <f t="shared" si="5"/>
        <v>0</v>
      </c>
      <c r="O15" s="9">
        <f t="shared" si="6"/>
        <v>0</v>
      </c>
      <c r="P15" s="9">
        <f t="shared" si="7"/>
        <v>0</v>
      </c>
      <c r="Q15" s="9">
        <f t="shared" si="6"/>
        <v>0</v>
      </c>
      <c r="R15" s="9">
        <f t="shared" si="8"/>
        <v>0</v>
      </c>
      <c r="S15" s="9">
        <f t="shared" si="9"/>
        <v>0</v>
      </c>
      <c r="T15" s="9">
        <f t="shared" si="10"/>
        <v>0</v>
      </c>
      <c r="U15" s="9">
        <f t="shared" si="9"/>
        <v>0</v>
      </c>
      <c r="V15" s="9">
        <f t="shared" si="11"/>
        <v>0</v>
      </c>
      <c r="W15" s="9">
        <f t="shared" si="9"/>
        <v>0</v>
      </c>
      <c r="X15" s="9">
        <f t="shared" si="10"/>
        <v>0</v>
      </c>
      <c r="Y15" s="9">
        <f t="shared" si="6"/>
        <v>0</v>
      </c>
      <c r="Z15" s="9">
        <f t="shared" si="12"/>
        <v>600000</v>
      </c>
      <c r="AA15" s="9">
        <f t="shared" si="13"/>
        <v>0</v>
      </c>
      <c r="AB15" s="9">
        <f t="shared" si="15"/>
        <v>0</v>
      </c>
      <c r="AC15" s="9">
        <f t="shared" si="13"/>
        <v>0</v>
      </c>
      <c r="AD15" s="9">
        <f t="shared" si="16"/>
        <v>0</v>
      </c>
    </row>
    <row r="16" spans="1:30" ht="23.4" x14ac:dyDescent="0.45">
      <c r="A16" s="5" t="str">
        <f t="shared" si="0"/>
        <v>TRUE</v>
      </c>
      <c r="B16" s="6">
        <v>45316</v>
      </c>
      <c r="C16" s="7">
        <v>13</v>
      </c>
      <c r="D16" s="8" t="s">
        <v>31</v>
      </c>
      <c r="E16" s="8" t="s">
        <v>6</v>
      </c>
      <c r="F16" s="8" t="s">
        <v>6</v>
      </c>
      <c r="G16" s="8">
        <v>1500000</v>
      </c>
      <c r="H16" s="8">
        <v>1500000</v>
      </c>
      <c r="I16" s="9">
        <f t="shared" si="1"/>
        <v>1500000</v>
      </c>
      <c r="J16" s="9">
        <f t="shared" si="14"/>
        <v>1500000</v>
      </c>
      <c r="K16" s="9">
        <f t="shared" si="2"/>
        <v>0</v>
      </c>
      <c r="L16" s="9">
        <f t="shared" si="3"/>
        <v>0</v>
      </c>
      <c r="M16" s="9">
        <f t="shared" si="4"/>
        <v>0</v>
      </c>
      <c r="N16" s="9">
        <f t="shared" si="5"/>
        <v>0</v>
      </c>
      <c r="O16" s="9">
        <f t="shared" si="6"/>
        <v>0</v>
      </c>
      <c r="P16" s="9">
        <f t="shared" si="7"/>
        <v>0</v>
      </c>
      <c r="Q16" s="9">
        <f t="shared" si="6"/>
        <v>0</v>
      </c>
      <c r="R16" s="9">
        <f t="shared" si="8"/>
        <v>0</v>
      </c>
      <c r="S16" s="9">
        <f t="shared" si="9"/>
        <v>0</v>
      </c>
      <c r="T16" s="9">
        <f t="shared" si="10"/>
        <v>0</v>
      </c>
      <c r="U16" s="9">
        <f t="shared" si="9"/>
        <v>0</v>
      </c>
      <c r="V16" s="9">
        <f t="shared" si="11"/>
        <v>0</v>
      </c>
      <c r="W16" s="9">
        <f t="shared" si="9"/>
        <v>0</v>
      </c>
      <c r="X16" s="9">
        <f t="shared" si="10"/>
        <v>0</v>
      </c>
      <c r="Y16" s="9">
        <f t="shared" si="6"/>
        <v>0</v>
      </c>
      <c r="Z16" s="9">
        <f t="shared" si="12"/>
        <v>0</v>
      </c>
      <c r="AA16" s="9">
        <f t="shared" si="13"/>
        <v>0</v>
      </c>
      <c r="AB16" s="9">
        <f t="shared" si="15"/>
        <v>0</v>
      </c>
      <c r="AC16" s="9">
        <f t="shared" si="13"/>
        <v>0</v>
      </c>
      <c r="AD16" s="9">
        <f t="shared" si="16"/>
        <v>0</v>
      </c>
    </row>
    <row r="17" spans="1:30" ht="23.4" x14ac:dyDescent="0.45">
      <c r="A17" s="5" t="str">
        <f t="shared" si="0"/>
        <v>FALSE</v>
      </c>
      <c r="B17" s="6"/>
      <c r="C17" s="7">
        <v>14</v>
      </c>
      <c r="D17" s="8"/>
      <c r="E17" s="8"/>
      <c r="F17" s="8"/>
      <c r="G17" s="8">
        <v>50</v>
      </c>
      <c r="H17" s="8">
        <v>80</v>
      </c>
      <c r="I17" s="9">
        <f t="shared" si="1"/>
        <v>0</v>
      </c>
      <c r="J17" s="9">
        <f t="shared" si="14"/>
        <v>0</v>
      </c>
      <c r="K17" s="9">
        <f t="shared" si="2"/>
        <v>0</v>
      </c>
      <c r="L17" s="9">
        <f t="shared" si="3"/>
        <v>0</v>
      </c>
      <c r="M17" s="9">
        <f t="shared" si="4"/>
        <v>0</v>
      </c>
      <c r="N17" s="9">
        <f t="shared" si="5"/>
        <v>0</v>
      </c>
      <c r="O17" s="9">
        <f t="shared" si="6"/>
        <v>0</v>
      </c>
      <c r="P17" s="9">
        <f t="shared" si="7"/>
        <v>0</v>
      </c>
      <c r="Q17" s="9">
        <f t="shared" si="6"/>
        <v>0</v>
      </c>
      <c r="R17" s="9">
        <f t="shared" si="8"/>
        <v>0</v>
      </c>
      <c r="S17" s="9">
        <f t="shared" si="9"/>
        <v>0</v>
      </c>
      <c r="T17" s="9">
        <f t="shared" si="10"/>
        <v>0</v>
      </c>
      <c r="U17" s="9">
        <f t="shared" si="9"/>
        <v>0</v>
      </c>
      <c r="V17" s="9">
        <f t="shared" si="11"/>
        <v>0</v>
      </c>
      <c r="W17" s="9">
        <f t="shared" si="9"/>
        <v>0</v>
      </c>
      <c r="X17" s="9">
        <f t="shared" si="10"/>
        <v>0</v>
      </c>
      <c r="Y17" s="9">
        <f t="shared" si="6"/>
        <v>0</v>
      </c>
      <c r="Z17" s="9">
        <f t="shared" si="12"/>
        <v>0</v>
      </c>
      <c r="AA17" s="9">
        <f t="shared" si="13"/>
        <v>0</v>
      </c>
      <c r="AB17" s="9">
        <f t="shared" si="15"/>
        <v>0</v>
      </c>
      <c r="AC17" s="9">
        <f t="shared" si="13"/>
        <v>0</v>
      </c>
      <c r="AD17" s="9">
        <f t="shared" si="16"/>
        <v>0</v>
      </c>
    </row>
    <row r="18" spans="1:30" ht="23.4" x14ac:dyDescent="0.3">
      <c r="A18" s="18" t="s">
        <v>13</v>
      </c>
      <c r="B18" s="18"/>
      <c r="C18" s="18"/>
      <c r="D18" s="18"/>
      <c r="E18" s="18"/>
      <c r="F18" s="19"/>
      <c r="G18" s="10">
        <f t="shared" ref="G18:AD18" si="17">SUM(G4:G17)</f>
        <v>11050050</v>
      </c>
      <c r="H18" s="10">
        <f t="shared" si="17"/>
        <v>11050080</v>
      </c>
      <c r="I18" s="10">
        <f t="shared" si="17"/>
        <v>5950000</v>
      </c>
      <c r="J18" s="10">
        <f t="shared" si="17"/>
        <v>2625000</v>
      </c>
      <c r="K18" s="10">
        <f t="shared" si="17"/>
        <v>2500000</v>
      </c>
      <c r="L18" s="10">
        <f t="shared" si="17"/>
        <v>0</v>
      </c>
      <c r="M18" s="10">
        <f t="shared" si="17"/>
        <v>0</v>
      </c>
      <c r="N18" s="10">
        <f t="shared" si="17"/>
        <v>5000000</v>
      </c>
      <c r="O18" s="10">
        <f t="shared" si="17"/>
        <v>200000</v>
      </c>
      <c r="P18" s="10">
        <f t="shared" si="17"/>
        <v>0</v>
      </c>
      <c r="Q18" s="10">
        <f t="shared" si="17"/>
        <v>50000</v>
      </c>
      <c r="R18" s="10">
        <f t="shared" si="17"/>
        <v>0</v>
      </c>
      <c r="S18" s="10">
        <f t="shared" si="17"/>
        <v>1675000</v>
      </c>
      <c r="T18" s="10">
        <f t="shared" si="17"/>
        <v>0</v>
      </c>
      <c r="U18" s="10">
        <f t="shared" si="17"/>
        <v>75000</v>
      </c>
      <c r="V18" s="10">
        <f t="shared" si="17"/>
        <v>0</v>
      </c>
      <c r="W18" s="10">
        <f t="shared" si="17"/>
        <v>500000</v>
      </c>
      <c r="X18" s="10">
        <f t="shared" si="17"/>
        <v>500000</v>
      </c>
      <c r="Y18" s="10">
        <f t="shared" si="17"/>
        <v>0</v>
      </c>
      <c r="Z18" s="10">
        <f t="shared" si="17"/>
        <v>1575000</v>
      </c>
      <c r="AA18" s="10">
        <f t="shared" si="17"/>
        <v>0</v>
      </c>
      <c r="AB18" s="10">
        <f t="shared" si="17"/>
        <v>1350000</v>
      </c>
      <c r="AC18" s="10">
        <f t="shared" si="17"/>
        <v>100000</v>
      </c>
      <c r="AD18" s="10">
        <f t="shared" si="17"/>
        <v>0</v>
      </c>
    </row>
    <row r="19" spans="1:30" ht="23.4" x14ac:dyDescent="0.3">
      <c r="A19" s="20"/>
      <c r="B19" s="20"/>
      <c r="C19" s="20"/>
      <c r="D19" s="20"/>
      <c r="E19" s="20"/>
      <c r="F19" s="21"/>
      <c r="G19" s="10">
        <f>IF(G18&gt;H18,G18-H18,0)</f>
        <v>0</v>
      </c>
      <c r="H19" s="10">
        <f>IF(H18&gt;G18,H18-G18,0)</f>
        <v>30</v>
      </c>
      <c r="I19" s="10">
        <f>IF(I18&gt;J18,I18-J18,0)</f>
        <v>3325000</v>
      </c>
      <c r="J19" s="10">
        <f>IF(J18&gt;I18,J18-I18,0)</f>
        <v>0</v>
      </c>
      <c r="K19" s="10">
        <f t="shared" ref="K19" si="18">IF(K18&gt;L18,K18-L18,0)</f>
        <v>2500000</v>
      </c>
      <c r="L19" s="10">
        <f t="shared" ref="L19" si="19">IF(L18&gt;K18,L18-K18,0)</f>
        <v>0</v>
      </c>
      <c r="M19" s="10">
        <f t="shared" ref="M19" si="20">IF(M18&gt;N18,M18-N18,0)</f>
        <v>0</v>
      </c>
      <c r="N19" s="10">
        <f t="shared" ref="N19" si="21">IF(N18&gt;M18,N18-M18,0)</f>
        <v>5000000</v>
      </c>
      <c r="O19" s="10">
        <f>IF(O18&gt;P18,O18-P18,0)</f>
        <v>200000</v>
      </c>
      <c r="P19" s="10">
        <f>IF(P18&gt;O18,P18-O18,0)</f>
        <v>0</v>
      </c>
      <c r="Q19" s="10">
        <f>IF(Q18&gt;R18,Q18-R18,0)</f>
        <v>50000</v>
      </c>
      <c r="R19" s="10">
        <f>IF(R18&gt;Q18,R18-Q18,0)</f>
        <v>0</v>
      </c>
      <c r="S19" s="10">
        <f t="shared" ref="S19" si="22">IF(S18&gt;T18,S18-T18,0)</f>
        <v>1675000</v>
      </c>
      <c r="T19" s="10">
        <f t="shared" ref="T19" si="23">IF(T18&gt;S18,T18-S18,0)</f>
        <v>0</v>
      </c>
      <c r="U19" s="10">
        <f t="shared" ref="U19" si="24">IF(U18&gt;V18,U18-V18,0)</f>
        <v>75000</v>
      </c>
      <c r="V19" s="10">
        <f t="shared" ref="V19" si="25">IF(V18&gt;U18,V18-U18,0)</f>
        <v>0</v>
      </c>
      <c r="W19" s="10">
        <f t="shared" ref="W19" si="26">IF(W18&gt;X18,W18-X18,0)</f>
        <v>0</v>
      </c>
      <c r="X19" s="10">
        <f t="shared" ref="X19" si="27">IF(X18&gt;W18,X18-W18,0)</f>
        <v>0</v>
      </c>
      <c r="Y19" s="10">
        <f>IF(Y18&gt;Z18,Y18-Z18,0)</f>
        <v>0</v>
      </c>
      <c r="Z19" s="10">
        <f>IF(Z18&gt;Y18,Z18-Y18,0)</f>
        <v>1575000</v>
      </c>
      <c r="AA19" s="10">
        <f t="shared" ref="AA19" si="28">IF(AA18&gt;AB18,AA18-AB18,0)</f>
        <v>0</v>
      </c>
      <c r="AB19" s="10">
        <f t="shared" ref="AB19" si="29">IF(AB18&gt;AA18,AB18-AA18,0)</f>
        <v>1350000</v>
      </c>
      <c r="AC19" s="10">
        <f t="shared" ref="AC19" si="30">IF(AC18&gt;AD18,AC18-AD18,0)</f>
        <v>100000</v>
      </c>
      <c r="AD19" s="10">
        <f t="shared" ref="AD19" si="31">IF(AD18&gt;AC18,AD18-AC18,0)</f>
        <v>0</v>
      </c>
    </row>
  </sheetData>
  <mergeCells count="19">
    <mergeCell ref="G1:H1"/>
    <mergeCell ref="A2:A3"/>
    <mergeCell ref="B2:B3"/>
    <mergeCell ref="C2:C3"/>
    <mergeCell ref="D2:D3"/>
    <mergeCell ref="E2:F2"/>
    <mergeCell ref="G2:H2"/>
    <mergeCell ref="Y2:Z2"/>
    <mergeCell ref="AA2:AB2"/>
    <mergeCell ref="AC2:AD2"/>
    <mergeCell ref="A18:F19"/>
    <mergeCell ref="W2:X2"/>
    <mergeCell ref="U2:V2"/>
    <mergeCell ref="I2:J2"/>
    <mergeCell ref="M2:N2"/>
    <mergeCell ref="K2:L2"/>
    <mergeCell ref="O2:P2"/>
    <mergeCell ref="Q2:R2"/>
    <mergeCell ref="S2:T2"/>
  </mergeCells>
  <conditionalFormatting sqref="A4:A17">
    <cfRule type="containsText" dxfId="1" priority="1" operator="containsText" text="FALSE">
      <formula>NOT(ISERROR(SEARCH("FALSE",A4)))</formula>
    </cfRule>
    <cfRule type="containsText" dxfId="0" priority="2" operator="containsText" text="TRUE">
      <formula>NOT(ISERROR(SEARCH("TRUE",A4)))</formula>
    </cfRule>
  </conditionalFormatting>
  <dataValidations count="1">
    <dataValidation type="list" allowBlank="1" showInputMessage="1" showErrorMessage="1" sqref="E4:F17" xr:uid="{0AE6BA86-85E5-495B-8B85-1E10A10CA7CF}">
      <formula1>$I$2:$AD$2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Income_Statement</vt:lpstr>
      <vt:lpstr>Journal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salah</dc:creator>
  <cp:lastModifiedBy>ahmed salah</cp:lastModifiedBy>
  <dcterms:created xsi:type="dcterms:W3CDTF">2024-06-12T03:08:21Z</dcterms:created>
  <dcterms:modified xsi:type="dcterms:W3CDTF">2024-06-12T04:38:36Z</dcterms:modified>
</cp:coreProperties>
</file>